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الاوراق المالية\احصائيات\احصائيات الموقع الالكتروني\الربع الرابع 2024\"/>
    </mc:Choice>
  </mc:AlternateContent>
  <xr:revisionPtr revIDLastSave="0" documentId="13_ncr:1_{EA6BBFCF-40D2-476D-B6DD-582F63054A55}" xr6:coauthVersionLast="36" xr6:coauthVersionMax="47" xr10:uidLastSave="{00000000-0000-0000-0000-000000000000}"/>
  <bookViews>
    <workbookView xWindow="0" yWindow="0" windowWidth="14145" windowHeight="6690" tabRatio="742" firstSheet="1" activeTab="1" xr2:uid="{00000000-000D-0000-FFFF-FFFF00000000}"/>
  </bookViews>
  <sheets>
    <sheet name="اداء شركات الاوراق المالية" sheetId="1" state="hidden" r:id="rId1"/>
    <sheet name="الحسابات المفتوحة" sheetId="5" r:id="rId2"/>
  </sheets>
  <definedNames>
    <definedName name="_xlnm.Print_Area" localSheetId="0">'اداء شركات الاوراق المالية'!$A$1:$C$18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3" i="5" l="1"/>
  <c r="Q70" i="5"/>
  <c r="Q62" i="5"/>
  <c r="Q61" i="5"/>
  <c r="Q63" i="5"/>
  <c r="Q64" i="5"/>
  <c r="Q65" i="5"/>
  <c r="Q66" i="5"/>
  <c r="Q67" i="5"/>
  <c r="Q68" i="5"/>
  <c r="Q69" i="5"/>
  <c r="Q71" i="5"/>
  <c r="Q72" i="5"/>
  <c r="Q73" i="5"/>
  <c r="Q74" i="5"/>
  <c r="Q75" i="5"/>
  <c r="Q60" i="5"/>
  <c r="M60" i="5"/>
  <c r="J78" i="5"/>
  <c r="K78" i="5"/>
  <c r="L78" i="5"/>
  <c r="M69" i="5" l="1"/>
  <c r="M70" i="5"/>
  <c r="M71" i="5"/>
  <c r="M72" i="5"/>
  <c r="M73" i="5"/>
  <c r="M74" i="5"/>
  <c r="M75" i="5"/>
  <c r="M61" i="5"/>
  <c r="M62" i="5"/>
  <c r="M63" i="5"/>
  <c r="M64" i="5"/>
  <c r="M65" i="5"/>
  <c r="M66" i="5"/>
  <c r="M67" i="5"/>
  <c r="M68" i="5"/>
  <c r="I60" i="5"/>
  <c r="I61" i="5"/>
  <c r="I62" i="5"/>
  <c r="I63" i="5"/>
  <c r="I64" i="5"/>
  <c r="I66" i="5"/>
  <c r="I67" i="5"/>
  <c r="I68" i="5"/>
  <c r="I69" i="5"/>
  <c r="I70" i="5"/>
  <c r="I71" i="5"/>
  <c r="I72" i="5"/>
  <c r="I73" i="5"/>
  <c r="I74" i="5"/>
  <c r="I75" i="5"/>
  <c r="I65" i="5"/>
  <c r="M78" i="5" l="1"/>
  <c r="M77" i="5"/>
  <c r="M79" i="5" s="1"/>
  <c r="B47" i="5"/>
  <c r="B35" i="5"/>
  <c r="C24" i="5" l="1"/>
  <c r="C23" i="5"/>
  <c r="C19" i="5"/>
  <c r="C25" i="5" l="1"/>
  <c r="B73" i="5"/>
  <c r="B71" i="5"/>
  <c r="D77" i="5"/>
  <c r="C73" i="5"/>
  <c r="C71" i="5"/>
  <c r="C16" i="5"/>
  <c r="C22" i="5"/>
  <c r="E73" i="5" l="1"/>
  <c r="E60" i="5"/>
  <c r="E61" i="5" l="1"/>
  <c r="E62" i="5"/>
  <c r="E63" i="5"/>
  <c r="E64" i="5"/>
  <c r="E65" i="5"/>
  <c r="E66" i="5"/>
  <c r="E67" i="5"/>
  <c r="E68" i="5"/>
  <c r="E69" i="5"/>
  <c r="E70" i="5"/>
  <c r="E71" i="5"/>
  <c r="E72" i="5"/>
  <c r="E74" i="5"/>
  <c r="E75" i="5"/>
  <c r="B77" i="5"/>
  <c r="C77" i="5"/>
  <c r="C79" i="5" s="1"/>
  <c r="F77" i="5"/>
  <c r="G77" i="5"/>
  <c r="H77" i="5"/>
  <c r="J77" i="5"/>
  <c r="J79" i="5" s="1"/>
  <c r="K77" i="5"/>
  <c r="L77" i="5"/>
  <c r="N77" i="5"/>
  <c r="N79" i="5" s="1"/>
  <c r="O77" i="5"/>
  <c r="O79" i="5" s="1"/>
  <c r="P77" i="5"/>
  <c r="Q77" i="5"/>
  <c r="B78" i="5"/>
  <c r="C78" i="5"/>
  <c r="D78" i="5"/>
  <c r="F78" i="5"/>
  <c r="G78" i="5"/>
  <c r="G79" i="5" s="1"/>
  <c r="H78" i="5"/>
  <c r="N78" i="5"/>
  <c r="O78" i="5"/>
  <c r="P78" i="5"/>
  <c r="Q78" i="5"/>
  <c r="Q79" i="5" l="1"/>
  <c r="H79" i="5"/>
  <c r="P79" i="5"/>
  <c r="I77" i="5"/>
  <c r="K79" i="5"/>
  <c r="I78" i="5"/>
  <c r="L79" i="5"/>
  <c r="B79" i="5"/>
  <c r="D79" i="5"/>
  <c r="E77" i="5"/>
  <c r="E78" i="5"/>
  <c r="F79" i="5"/>
  <c r="I79" i="5" s="1"/>
  <c r="B8" i="5"/>
  <c r="E79" i="5" l="1"/>
</calcChain>
</file>

<file path=xl/sharedStrings.xml><?xml version="1.0" encoding="utf-8"?>
<sst xmlns="http://schemas.openxmlformats.org/spreadsheetml/2006/main" count="220" uniqueCount="119">
  <si>
    <t>البيان</t>
  </si>
  <si>
    <t>Description</t>
  </si>
  <si>
    <t>عدد فروع  شركات الوساطة المالية</t>
  </si>
  <si>
    <t>Number of branch of member companies</t>
  </si>
  <si>
    <t>عدد موظفين شركات الوساطة المالية (ذكور)</t>
  </si>
  <si>
    <t>Number of member companies employees (males)</t>
  </si>
  <si>
    <t>عدد موظفين شركات الوساطة المالية (اناث)</t>
  </si>
  <si>
    <t>Number of member companies employees (females)</t>
  </si>
  <si>
    <t>مجموع الأصول</t>
  </si>
  <si>
    <t>Total assets</t>
  </si>
  <si>
    <t>مجموع الالتزامات</t>
  </si>
  <si>
    <t>Total liabilities</t>
  </si>
  <si>
    <t>مجموع الإيرادات</t>
  </si>
  <si>
    <t>Total revenues</t>
  </si>
  <si>
    <t>رأس المال المدفوع</t>
  </si>
  <si>
    <t>Paid up capital</t>
  </si>
  <si>
    <t>مجموع حقوق المساهمين</t>
  </si>
  <si>
    <t>Total shareholder's equity</t>
  </si>
  <si>
    <t>عمولات نشاط الوساطة المالية في بورصة فلسطين</t>
  </si>
  <si>
    <t>Palestine Member Trading Commission</t>
  </si>
  <si>
    <t>عمولات نشاط الوساطة المالية في أسواق مالية خارجية</t>
  </si>
  <si>
    <t xml:space="preserve">International Member Trading Commission </t>
  </si>
  <si>
    <t>صافي ربح (خسارة) السنة</t>
  </si>
  <si>
    <t>Net profit (losses)</t>
  </si>
  <si>
    <t>صافي الدخل الشامل</t>
  </si>
  <si>
    <t>Comprehensive income</t>
  </si>
  <si>
    <t>عدد الشركات العاملة (المراكز الرئيسية)</t>
  </si>
  <si>
    <t>Number of member companies (Headquarters)</t>
  </si>
  <si>
    <t>Total of employees</t>
  </si>
  <si>
    <t>أبرز المؤشرات والإحصائيات الخاصة بشركات الأوراق المالية للعام 2022، (دولار أمريكي)</t>
  </si>
  <si>
    <t>Securities companies key indicators for the year 2022, (US Dollar)</t>
  </si>
  <si>
    <t>مجموع الموظفين</t>
  </si>
  <si>
    <t>N/A</t>
  </si>
  <si>
    <t>Securities firms disclose its financial statements in annual and semi annual base.</t>
  </si>
  <si>
    <t xml:space="preserve">تفصح شركات الأوراق المالية الأعضاء عن بياناتها المالية بشكل سنوي ونصف سنوي. </t>
  </si>
  <si>
    <t>القيمة</t>
  </si>
  <si>
    <t>المجموع</t>
  </si>
  <si>
    <t>Total</t>
  </si>
  <si>
    <t>جدول 1: تصنيف الحسابات</t>
  </si>
  <si>
    <t>الحسابات النشطة</t>
  </si>
  <si>
    <t xml:space="preserve">Active accounts </t>
  </si>
  <si>
    <t>الحسابات الخاملة *</t>
  </si>
  <si>
    <t>Non active accounts</t>
  </si>
  <si>
    <t>الإجمالي</t>
  </si>
  <si>
    <t>* الحسابات الخاملة: الحسابات التي رصيدها صفر ومضى عليها عام او أكثر دون اجراء أي حركة عليها.</t>
  </si>
  <si>
    <t>جدول 2: تصنيف الحسابات حسب الجندر.</t>
  </si>
  <si>
    <t>Table 2: Classification of accounts by gender.</t>
  </si>
  <si>
    <t>ذكور</t>
  </si>
  <si>
    <t>حسابات نشطة</t>
  </si>
  <si>
    <t>Active accounts</t>
  </si>
  <si>
    <t>Males</t>
  </si>
  <si>
    <t>حسابات خاملة</t>
  </si>
  <si>
    <t>Non Active accounts</t>
  </si>
  <si>
    <t>اناث</t>
  </si>
  <si>
    <t>Females</t>
  </si>
  <si>
    <t>مؤسسات</t>
  </si>
  <si>
    <t>Institutions</t>
  </si>
  <si>
    <t>المجموع الكلي</t>
  </si>
  <si>
    <t xml:space="preserve"> Grand Total</t>
  </si>
  <si>
    <t>جدول 1: التوزيع الجغرافي لاجمالي عدد المساهمين.</t>
  </si>
  <si>
    <t>Table 1: Geographical distribution of the Shareholders.</t>
  </si>
  <si>
    <t>المحافظة</t>
  </si>
  <si>
    <t>Governorate</t>
  </si>
  <si>
    <t>الضفه الغربية</t>
  </si>
  <si>
    <t>West Bank</t>
  </si>
  <si>
    <t xml:space="preserve">أريحا </t>
  </si>
  <si>
    <t>Jericho</t>
  </si>
  <si>
    <t>الخليل</t>
  </si>
  <si>
    <t>Hebron</t>
  </si>
  <si>
    <t>القدس</t>
  </si>
  <si>
    <t>Jerusalem</t>
  </si>
  <si>
    <t xml:space="preserve">بيت لحم </t>
  </si>
  <si>
    <t>Bethlehem</t>
  </si>
  <si>
    <t>جنين</t>
  </si>
  <si>
    <t>Jenin</t>
  </si>
  <si>
    <t>رام الله</t>
  </si>
  <si>
    <t>Ramallah</t>
  </si>
  <si>
    <t>سلفيت</t>
  </si>
  <si>
    <t>Salfeet</t>
  </si>
  <si>
    <t>طوباس</t>
  </si>
  <si>
    <t>Tubas</t>
  </si>
  <si>
    <t>طولكرم</t>
  </si>
  <si>
    <t>Tulkarem</t>
  </si>
  <si>
    <t>قلقيلية</t>
  </si>
  <si>
    <t>Qalqilia</t>
  </si>
  <si>
    <t>نابلس</t>
  </si>
  <si>
    <t>Nablus</t>
  </si>
  <si>
    <t xml:space="preserve">قطاع غزة </t>
  </si>
  <si>
    <t>Gaza Sector</t>
  </si>
  <si>
    <t>شمال غزة</t>
  </si>
  <si>
    <t>North Gaza</t>
  </si>
  <si>
    <t>غزة</t>
  </si>
  <si>
    <t>Gaza</t>
  </si>
  <si>
    <t>دير البلح</t>
  </si>
  <si>
    <t>Dier Al-Balah</t>
  </si>
  <si>
    <t>خانيونس</t>
  </si>
  <si>
    <t>Khan Yunis</t>
  </si>
  <si>
    <t>رفح</t>
  </si>
  <si>
    <t>Rafah</t>
  </si>
  <si>
    <t xml:space="preserve">المجموع </t>
  </si>
  <si>
    <t>جدول 2: اجمالي عدد المساهمين حسب الجندر والمحافظة بشكل ربع سنوي.</t>
  </si>
  <si>
    <t>Table 2: Total number of companies' shareholders distributed by gender and governorate on a quarterly basis.</t>
  </si>
  <si>
    <t>أريحا</t>
  </si>
  <si>
    <t>بيت لحم</t>
  </si>
  <si>
    <t xml:space="preserve">رام الله </t>
  </si>
  <si>
    <t>اجمالي (الضفة الغربية)</t>
  </si>
  <si>
    <t>Total (West Bank)</t>
  </si>
  <si>
    <t>اجمالي (قطاع غزة)</t>
  </si>
  <si>
    <t xml:space="preserve"> Total (Gaza Sector)</t>
  </si>
  <si>
    <t>Table 1: Accounts classification</t>
  </si>
  <si>
    <t>Q1 -2024</t>
  </si>
  <si>
    <t>Q2 - 2024</t>
  </si>
  <si>
    <t>Q3 - 2024</t>
  </si>
  <si>
    <t>Q4 - 2024</t>
  </si>
  <si>
    <t xml:space="preserve"> </t>
  </si>
  <si>
    <t>الحسابات المفتوحة في بورصة فلسطين حتى نهاية الربع الرابع 2024</t>
  </si>
  <si>
    <t>عدد المساهمين في الشركات المدرجة في بورصة فلسطين حتى نهاية الربع الرابع 2024</t>
  </si>
  <si>
    <t>Opened accounts at Palestine Exchange until Q4 2024</t>
  </si>
  <si>
    <t>Number of companies' shareholders listed at the PEX until Q4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</si>
</sst>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#,##0;[Red]#,##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5F497A"/>
      <name val="Arial"/>
      <family val="2"/>
    </font>
    <font>
      <sz val="11"/>
      <color rgb="FF5F497A"/>
      <name val="Arial"/>
      <family val="2"/>
    </font>
    <font>
      <i/>
      <sz val="11"/>
      <color rgb="FF5F497A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5F497A"/>
      <name val="Arial"/>
      <family val="2"/>
    </font>
    <font>
      <b/>
      <sz val="10"/>
      <color theme="1"/>
      <name val="Arial"/>
      <family val="2"/>
    </font>
    <font>
      <u/>
      <sz val="11"/>
      <color rgb="FF5F497A"/>
      <name val="Arial"/>
      <family val="2"/>
    </font>
    <font>
      <sz val="11"/>
      <color rgb="FF5A4573"/>
      <name val="Arial"/>
      <family val="2"/>
    </font>
    <font>
      <b/>
      <sz val="11"/>
      <color rgb="FF5A4573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FD8E8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rgb="FF8064A2"/>
      </top>
      <bottom style="medium">
        <color rgb="FF8064A2"/>
      </bottom>
      <diagonal/>
    </border>
    <border>
      <left/>
      <right style="thin">
        <color rgb="FFDFD8E8"/>
      </right>
      <top style="medium">
        <color rgb="FF8064A2"/>
      </top>
      <bottom/>
      <diagonal/>
    </border>
    <border>
      <left/>
      <right style="thin">
        <color rgb="FFDFD8E8"/>
      </right>
      <top/>
      <bottom/>
      <diagonal/>
    </border>
    <border>
      <left/>
      <right style="thin">
        <color rgb="FFDFD8E8"/>
      </right>
      <top/>
      <bottom style="medium">
        <color rgb="FF8064A2"/>
      </bottom>
      <diagonal/>
    </border>
    <border>
      <left/>
      <right/>
      <top/>
      <bottom style="medium">
        <color rgb="FF8064A2"/>
      </bottom>
      <diagonal/>
    </border>
    <border>
      <left/>
      <right/>
      <top style="medium">
        <color rgb="FF8064A2"/>
      </top>
      <bottom/>
      <diagonal/>
    </border>
    <border>
      <left/>
      <right/>
      <top/>
      <bottom style="medium">
        <color rgb="FF5F497A"/>
      </bottom>
      <diagonal/>
    </border>
    <border>
      <left style="thin">
        <color rgb="FFDFD8E8"/>
      </left>
      <right/>
      <top/>
      <bottom style="medium">
        <color rgb="FF5F497A"/>
      </bottom>
      <diagonal/>
    </border>
    <border>
      <left style="thin">
        <color rgb="FFDFD8E8"/>
      </left>
      <right/>
      <top style="medium">
        <color rgb="FF8064A2"/>
      </top>
      <bottom/>
      <diagonal/>
    </border>
    <border>
      <left style="thin">
        <color rgb="FFDFD8E8"/>
      </left>
      <right/>
      <top/>
      <bottom/>
      <diagonal/>
    </border>
    <border>
      <left style="thin">
        <color rgb="FFDFD8E8"/>
      </left>
      <right/>
      <top/>
      <bottom style="medium">
        <color rgb="FF8064A2"/>
      </bottom>
      <diagonal/>
    </border>
    <border>
      <left style="thin">
        <color rgb="FFDFD8E8"/>
      </left>
      <right style="thin">
        <color rgb="FFDFD8E8"/>
      </right>
      <top/>
      <bottom/>
      <diagonal/>
    </border>
    <border>
      <left/>
      <right style="thin">
        <color rgb="FFDFD8E8"/>
      </right>
      <top/>
      <bottom style="medium">
        <color rgb="FF5F497A"/>
      </bottom>
      <diagonal/>
    </border>
    <border>
      <left/>
      <right style="thin">
        <color rgb="FFDFD8E8"/>
      </right>
      <top style="medium">
        <color rgb="FF8064A2"/>
      </top>
      <bottom style="medium">
        <color rgb="FF8064A2"/>
      </bottom>
      <diagonal/>
    </border>
    <border>
      <left style="thin">
        <color rgb="FFDFD8E8"/>
      </left>
      <right/>
      <top/>
      <bottom style="thin">
        <color rgb="FFDFD8E8"/>
      </bottom>
      <diagonal/>
    </border>
    <border>
      <left style="thin">
        <color rgb="FFDFD8E8"/>
      </left>
      <right/>
      <top style="thin">
        <color rgb="FFDFD8E8"/>
      </top>
      <bottom/>
      <diagonal/>
    </border>
    <border>
      <left style="thin">
        <color rgb="FF8064A2"/>
      </left>
      <right/>
      <top style="medium">
        <color rgb="FF8064A2"/>
      </top>
      <bottom style="medium">
        <color rgb="FF8064A2"/>
      </bottom>
      <diagonal/>
    </border>
    <border>
      <left/>
      <right style="thin">
        <color rgb="FF8064A2"/>
      </right>
      <top style="medium">
        <color rgb="FF8064A2"/>
      </top>
      <bottom style="medium">
        <color rgb="FF8064A2"/>
      </bottom>
      <diagonal/>
    </border>
    <border>
      <left style="thin">
        <color rgb="FF8064A2"/>
      </left>
      <right style="thin">
        <color rgb="FFDFD8E8"/>
      </right>
      <top style="medium">
        <color rgb="FF8064A2"/>
      </top>
      <bottom style="thin">
        <color rgb="FFDFD8E8"/>
      </bottom>
      <diagonal/>
    </border>
    <border>
      <left style="thin">
        <color rgb="FFDFD8E8"/>
      </left>
      <right style="thin">
        <color rgb="FFDFD8E8"/>
      </right>
      <top style="medium">
        <color rgb="FF8064A2"/>
      </top>
      <bottom style="thin">
        <color rgb="FFDFD8E8"/>
      </bottom>
      <diagonal/>
    </border>
    <border>
      <left style="thin">
        <color rgb="FFDFD8E8"/>
      </left>
      <right/>
      <top style="medium">
        <color rgb="FF8064A2"/>
      </top>
      <bottom style="thin">
        <color rgb="FFDFD8E8"/>
      </bottom>
      <diagonal/>
    </border>
    <border>
      <left/>
      <right style="thin">
        <color rgb="FF8064A2"/>
      </right>
      <top style="medium">
        <color rgb="FF8064A2"/>
      </top>
      <bottom style="thin">
        <color rgb="FFDFD8E8"/>
      </bottom>
      <diagonal/>
    </border>
    <border>
      <left/>
      <right style="thin">
        <color rgb="FF8064A2"/>
      </right>
      <top style="medium">
        <color rgb="FF8064A2"/>
      </top>
      <bottom/>
      <diagonal/>
    </border>
    <border>
      <left style="thin">
        <color rgb="FF8064A2"/>
      </left>
      <right style="thin">
        <color rgb="FFDFD8E8"/>
      </right>
      <top/>
      <bottom style="medium">
        <color rgb="FF8064A2"/>
      </bottom>
      <diagonal/>
    </border>
    <border>
      <left style="thin">
        <color rgb="FFDFD8E8"/>
      </left>
      <right style="thin">
        <color rgb="FFDFD8E8"/>
      </right>
      <top/>
      <bottom style="medium">
        <color rgb="FF8064A2"/>
      </bottom>
      <diagonal/>
    </border>
    <border>
      <left/>
      <right style="thin">
        <color rgb="FF8064A2"/>
      </right>
      <top/>
      <bottom style="medium">
        <color rgb="FF8064A2"/>
      </bottom>
      <diagonal/>
    </border>
    <border>
      <left style="thin">
        <color rgb="FFDFD8E8"/>
      </left>
      <right style="thin">
        <color rgb="FFDFD8E8"/>
      </right>
      <top style="medium">
        <color rgb="FF8064A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DFD8E8"/>
      </right>
      <top style="thin">
        <color indexed="64"/>
      </top>
      <bottom/>
      <diagonal/>
    </border>
    <border>
      <left style="thin">
        <color rgb="FFDFD8E8"/>
      </left>
      <right style="thin">
        <color rgb="FFDFD8E8"/>
      </right>
      <top style="thin">
        <color indexed="64"/>
      </top>
      <bottom/>
      <diagonal/>
    </border>
    <border>
      <left style="thin">
        <color rgb="FFDFD8E8"/>
      </left>
      <right/>
      <top style="thin">
        <color indexed="64"/>
      </top>
      <bottom/>
      <diagonal/>
    </border>
    <border>
      <left/>
      <right style="thin">
        <color rgb="FFDFD8E8"/>
      </right>
      <top/>
      <bottom style="thin">
        <color indexed="64"/>
      </bottom>
      <diagonal/>
    </border>
    <border>
      <left style="thin">
        <color rgb="FFDFD8E8"/>
      </left>
      <right style="thin">
        <color rgb="FFDFD8E8"/>
      </right>
      <top/>
      <bottom style="thin">
        <color indexed="64"/>
      </bottom>
      <diagonal/>
    </border>
    <border>
      <left/>
      <right style="thin">
        <color rgb="FFDFD8E8"/>
      </right>
      <top/>
      <bottom style="medium">
        <color indexed="64"/>
      </bottom>
      <diagonal/>
    </border>
    <border>
      <left style="thin">
        <color rgb="FFDFD8E8"/>
      </left>
      <right/>
      <top/>
      <bottom style="medium">
        <color indexed="64"/>
      </bottom>
      <diagonal/>
    </border>
    <border>
      <left style="thin">
        <color rgb="FFDFD8E8"/>
      </left>
      <right style="thin">
        <color rgb="FFDFD8E8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8064A2"/>
      </right>
      <top/>
      <bottom style="thin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8" fillId="2" borderId="0" applyFont="0" applyAlignment="0">
      <alignment horizontal="center" vertical="center"/>
    </xf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3" borderId="2" xfId="0" applyFont="1" applyFill="1" applyBorder="1" applyAlignment="1">
      <alignment horizontal="right" vertical="center" wrapText="1" readingOrder="2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 readingOrder="2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3" borderId="3" xfId="0" applyFont="1" applyFill="1" applyBorder="1" applyAlignment="1">
      <alignment horizontal="right" vertical="center" wrapText="1" readingOrder="2"/>
    </xf>
    <xf numFmtId="164" fontId="3" fillId="3" borderId="3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2" borderId="4" xfId="0" applyFont="1" applyFill="1" applyBorder="1" applyAlignment="1">
      <alignment horizontal="right" vertical="center" wrapText="1" readingOrder="2"/>
    </xf>
    <xf numFmtId="0" fontId="3" fillId="2" borderId="5" xfId="0" applyFont="1" applyFill="1" applyBorder="1" applyAlignment="1">
      <alignment horizontal="left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37" fontId="4" fillId="3" borderId="3" xfId="0" applyNumberFormat="1" applyFont="1" applyFill="1" applyBorder="1" applyAlignment="1">
      <alignment horizontal="center" vertical="center"/>
    </xf>
    <xf numFmtId="37" fontId="4" fillId="2" borderId="4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 readingOrder="2"/>
    </xf>
    <xf numFmtId="0" fontId="3" fillId="2" borderId="6" xfId="0" applyFont="1" applyFill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164" fontId="3" fillId="3" borderId="10" xfId="0" applyNumberFormat="1" applyFont="1" applyFill="1" applyBorder="1" applyAlignment="1">
      <alignment horizontal="center" vertical="center" wrapText="1" readingOrder="2"/>
    </xf>
    <xf numFmtId="164" fontId="3" fillId="3" borderId="3" xfId="0" applyNumberFormat="1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6" fillId="0" borderId="0" xfId="0" applyFont="1"/>
    <xf numFmtId="0" fontId="2" fillId="3" borderId="13" xfId="0" applyFont="1" applyFill="1" applyBorder="1" applyAlignment="1">
      <alignment horizontal="center" vertical="center" wrapText="1" readingOrder="2"/>
    </xf>
    <xf numFmtId="0" fontId="9" fillId="0" borderId="0" xfId="0" applyFont="1" applyAlignment="1">
      <alignment vertical="center"/>
    </xf>
    <xf numFmtId="0" fontId="3" fillId="2" borderId="14" xfId="0" applyFont="1" applyFill="1" applyBorder="1" applyAlignment="1">
      <alignment horizontal="center" vertical="center" wrapText="1" readingOrder="2"/>
    </xf>
    <xf numFmtId="0" fontId="3" fillId="0" borderId="3" xfId="0" applyFont="1" applyBorder="1" applyAlignment="1">
      <alignment horizontal="center" vertical="center"/>
    </xf>
    <xf numFmtId="164" fontId="3" fillId="3" borderId="9" xfId="0" applyNumberFormat="1" applyFont="1" applyFill="1" applyBorder="1" applyAlignment="1">
      <alignment horizontal="center" vertical="center" wrapText="1"/>
    </xf>
    <xf numFmtId="165" fontId="3" fillId="0" borderId="12" xfId="2" applyNumberFormat="1" applyFont="1" applyBorder="1" applyAlignment="1">
      <alignment horizontal="center" vertical="center"/>
    </xf>
    <xf numFmtId="0" fontId="10" fillId="2" borderId="3" xfId="3" applyFont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 wrapText="1"/>
    </xf>
    <xf numFmtId="0" fontId="10" fillId="2" borderId="12" xfId="3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 wrapText="1"/>
    </xf>
    <xf numFmtId="165" fontId="10" fillId="3" borderId="12" xfId="2" applyNumberFormat="1" applyFont="1" applyFill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164" fontId="3" fillId="2" borderId="10" xfId="0" applyNumberFormat="1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 vertical="center"/>
    </xf>
    <xf numFmtId="165" fontId="10" fillId="2" borderId="12" xfId="3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center"/>
    </xf>
    <xf numFmtId="165" fontId="3" fillId="3" borderId="12" xfId="2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 wrapText="1"/>
    </xf>
    <xf numFmtId="165" fontId="10" fillId="2" borderId="12" xfId="2" applyNumberFormat="1" applyFont="1" applyFill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 readingOrder="2"/>
    </xf>
    <xf numFmtId="0" fontId="3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3" fillId="2" borderId="9" xfId="1" applyNumberFormat="1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164" fontId="3" fillId="3" borderId="10" xfId="1" applyNumberFormat="1" applyFont="1" applyFill="1" applyBorder="1" applyAlignment="1">
      <alignment horizontal="center" vertical="center" wrapText="1" readingOrder="2"/>
    </xf>
    <xf numFmtId="164" fontId="2" fillId="2" borderId="11" xfId="1" applyNumberFormat="1" applyFont="1" applyFill="1" applyBorder="1" applyAlignment="1">
      <alignment horizontal="center" vertical="center" wrapText="1" readingOrder="2"/>
    </xf>
    <xf numFmtId="0" fontId="3" fillId="0" borderId="0" xfId="0" applyFont="1" applyAlignment="1">
      <alignment horizontal="right" vertical="center"/>
    </xf>
    <xf numFmtId="0" fontId="3" fillId="2" borderId="19" xfId="0" applyFont="1" applyFill="1" applyBorder="1" applyAlignment="1">
      <alignment horizontal="center" vertical="center" wrapText="1" readingOrder="2"/>
    </xf>
    <xf numFmtId="0" fontId="3" fillId="2" borderId="20" xfId="0" applyFont="1" applyFill="1" applyBorder="1" applyAlignment="1">
      <alignment horizontal="center" vertical="center" wrapText="1" readingOrder="2"/>
    </xf>
    <xf numFmtId="0" fontId="3" fillId="2" borderId="21" xfId="0" applyFont="1" applyFill="1" applyBorder="1" applyAlignment="1">
      <alignment horizontal="center" vertical="center" wrapText="1" readingOrder="2"/>
    </xf>
    <xf numFmtId="0" fontId="3" fillId="2" borderId="22" xfId="0" applyFont="1" applyFill="1" applyBorder="1" applyAlignment="1">
      <alignment horizontal="center" vertical="center" wrapText="1" readingOrder="2"/>
    </xf>
    <xf numFmtId="0" fontId="3" fillId="2" borderId="23" xfId="0" applyFont="1" applyFill="1" applyBorder="1" applyAlignment="1">
      <alignment horizontal="center" vertical="center" wrapText="1" readingOrder="2"/>
    </xf>
    <xf numFmtId="0" fontId="3" fillId="0" borderId="24" xfId="0" applyFont="1" applyBorder="1" applyAlignment="1">
      <alignment horizontal="center" vertical="center" wrapText="1" readingOrder="2"/>
    </xf>
    <xf numFmtId="0" fontId="3" fillId="0" borderId="25" xfId="0" applyFont="1" applyBorder="1" applyAlignment="1">
      <alignment horizontal="center" vertical="center" wrapText="1" readingOrder="2"/>
    </xf>
    <xf numFmtId="0" fontId="3" fillId="0" borderId="11" xfId="0" applyFont="1" applyBorder="1" applyAlignment="1">
      <alignment horizontal="center" vertical="center" wrapText="1" readingOrder="2"/>
    </xf>
    <xf numFmtId="0" fontId="3" fillId="0" borderId="26" xfId="0" applyFont="1" applyBorder="1" applyAlignment="1">
      <alignment horizontal="center" vertical="center" wrapText="1" readingOrder="2"/>
    </xf>
    <xf numFmtId="164" fontId="3" fillId="2" borderId="2" xfId="0" applyNumberFormat="1" applyFont="1" applyFill="1" applyBorder="1" applyAlignment="1">
      <alignment horizontal="center" vertical="center" wrapText="1" readingOrder="2"/>
    </xf>
    <xf numFmtId="164" fontId="3" fillId="2" borderId="6" xfId="0" applyNumberFormat="1" applyFont="1" applyFill="1" applyBorder="1" applyAlignment="1">
      <alignment horizontal="center" vertical="center" wrapText="1" readingOrder="2"/>
    </xf>
    <xf numFmtId="164" fontId="3" fillId="2" borderId="27" xfId="0" applyNumberFormat="1" applyFont="1" applyFill="1" applyBorder="1" applyAlignment="1">
      <alignment horizontal="center" vertical="center" wrapText="1" readingOrder="2"/>
    </xf>
    <xf numFmtId="164" fontId="3" fillId="3" borderId="12" xfId="0" applyNumberFormat="1" applyFont="1" applyFill="1" applyBorder="1" applyAlignment="1">
      <alignment horizontal="center" vertical="center" wrapText="1" readingOrder="2"/>
    </xf>
    <xf numFmtId="164" fontId="3" fillId="2" borderId="3" xfId="0" applyNumberFormat="1" applyFont="1" applyFill="1" applyBorder="1" applyAlignment="1">
      <alignment horizontal="center" vertical="center" wrapText="1" readingOrder="2"/>
    </xf>
    <xf numFmtId="164" fontId="3" fillId="2" borderId="10" xfId="0" applyNumberFormat="1" applyFont="1" applyFill="1" applyBorder="1" applyAlignment="1">
      <alignment horizontal="center" vertical="center" wrapText="1" readingOrder="2"/>
    </xf>
    <xf numFmtId="164" fontId="3" fillId="2" borderId="12" xfId="0" applyNumberFormat="1" applyFont="1" applyFill="1" applyBorder="1" applyAlignment="1">
      <alignment horizontal="center" vertical="center" wrapText="1" readingOrder="2"/>
    </xf>
    <xf numFmtId="164" fontId="3" fillId="0" borderId="3" xfId="0" applyNumberFormat="1" applyFont="1" applyBorder="1" applyAlignment="1">
      <alignment horizontal="center" vertical="center" wrapText="1" readingOrder="2"/>
    </xf>
    <xf numFmtId="0" fontId="2" fillId="3" borderId="29" xfId="0" applyFont="1" applyFill="1" applyBorder="1" applyAlignment="1">
      <alignment horizontal="center" vertical="center" wrapText="1" readingOrder="2"/>
    </xf>
    <xf numFmtId="164" fontId="2" fillId="3" borderId="29" xfId="0" applyNumberFormat="1" applyFont="1" applyFill="1" applyBorder="1" applyAlignment="1">
      <alignment horizontal="center" vertical="center" wrapText="1" readingOrder="2"/>
    </xf>
    <xf numFmtId="164" fontId="2" fillId="3" borderId="28" xfId="0" applyNumberFormat="1" applyFont="1" applyFill="1" applyBorder="1" applyAlignment="1">
      <alignment horizontal="center" vertical="center" wrapText="1" readingOrder="2"/>
    </xf>
    <xf numFmtId="164" fontId="2" fillId="3" borderId="30" xfId="0" applyNumberFormat="1" applyFont="1" applyFill="1" applyBorder="1" applyAlignment="1">
      <alignment horizontal="center" vertical="center" wrapText="1" readingOrder="2"/>
    </xf>
    <xf numFmtId="165" fontId="11" fillId="3" borderId="31" xfId="3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 readingOrder="2"/>
    </xf>
    <xf numFmtId="164" fontId="2" fillId="3" borderId="3" xfId="0" applyNumberFormat="1" applyFont="1" applyFill="1" applyBorder="1" applyAlignment="1">
      <alignment horizontal="center" vertical="center" wrapText="1" readingOrder="2"/>
    </xf>
    <xf numFmtId="164" fontId="2" fillId="3" borderId="0" xfId="0" applyNumberFormat="1" applyFont="1" applyFill="1" applyAlignment="1">
      <alignment horizontal="center" vertical="center" wrapText="1" readingOrder="2"/>
    </xf>
    <xf numFmtId="164" fontId="2" fillId="3" borderId="12" xfId="0" applyNumberFormat="1" applyFont="1" applyFill="1" applyBorder="1" applyAlignment="1">
      <alignment horizontal="center" vertical="center" wrapText="1" readingOrder="2"/>
    </xf>
    <xf numFmtId="165" fontId="11" fillId="3" borderId="10" xfId="2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 readingOrder="2"/>
    </xf>
    <xf numFmtId="164" fontId="2" fillId="2" borderId="13" xfId="0" applyNumberFormat="1" applyFont="1" applyFill="1" applyBorder="1" applyAlignment="1">
      <alignment horizontal="center" vertical="center" wrapText="1" readingOrder="2"/>
    </xf>
    <xf numFmtId="164" fontId="2" fillId="2" borderId="7" xfId="0" applyNumberFormat="1" applyFont="1" applyFill="1" applyBorder="1" applyAlignment="1">
      <alignment horizontal="center" vertical="center" wrapText="1" readingOrder="2"/>
    </xf>
    <xf numFmtId="165" fontId="11" fillId="2" borderId="7" xfId="2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 readingOrder="2"/>
    </xf>
    <xf numFmtId="0" fontId="3" fillId="0" borderId="32" xfId="0" applyFont="1" applyBorder="1" applyAlignment="1">
      <alignment horizontal="center" vertical="center" wrapText="1" readingOrder="2"/>
    </xf>
    <xf numFmtId="164" fontId="3" fillId="0" borderId="32" xfId="0" applyNumberFormat="1" applyFont="1" applyBorder="1" applyAlignment="1">
      <alignment horizontal="center" vertical="center" wrapText="1" readingOrder="2"/>
    </xf>
    <xf numFmtId="0" fontId="3" fillId="3" borderId="0" xfId="0" applyFont="1" applyFill="1" applyAlignment="1">
      <alignment vertical="center" wrapText="1" readingOrder="2"/>
    </xf>
    <xf numFmtId="0" fontId="3" fillId="3" borderId="10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 readingOrder="2"/>
    </xf>
    <xf numFmtId="0" fontId="2" fillId="2" borderId="11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3" fontId="0" fillId="0" borderId="0" xfId="0" applyNumberFormat="1"/>
    <xf numFmtId="3" fontId="6" fillId="0" borderId="0" xfId="0" applyNumberFormat="1" applyFont="1"/>
    <xf numFmtId="0" fontId="2" fillId="3" borderId="10" xfId="0" applyFont="1" applyFill="1" applyBorder="1" applyAlignment="1">
      <alignment horizontal="center" vertical="center" wrapText="1"/>
    </xf>
    <xf numFmtId="164" fontId="3" fillId="3" borderId="33" xfId="0" applyNumberFormat="1" applyFont="1" applyFill="1" applyBorder="1" applyAlignment="1">
      <alignment horizontal="center" vertical="center" wrapText="1" readingOrder="2"/>
    </xf>
    <xf numFmtId="164" fontId="12" fillId="2" borderId="10" xfId="1" applyNumberFormat="1" applyFont="1" applyFill="1" applyBorder="1" applyAlignment="1">
      <alignment horizontal="center" vertical="center" wrapText="1" readingOrder="2"/>
    </xf>
    <xf numFmtId="164" fontId="1" fillId="3" borderId="10" xfId="0" applyNumberFormat="1" applyFont="1" applyFill="1" applyBorder="1" applyAlignment="1">
      <alignment horizontal="center" vertical="center" wrapText="1" readingOrder="2"/>
    </xf>
    <xf numFmtId="164" fontId="12" fillId="0" borderId="8" xfId="0" applyNumberFormat="1" applyFont="1" applyBorder="1" applyAlignment="1">
      <alignment horizontal="center" vertical="center" wrapText="1" readingOrder="2"/>
    </xf>
    <xf numFmtId="164" fontId="12" fillId="3" borderId="10" xfId="0" applyNumberFormat="1" applyFont="1" applyFill="1" applyBorder="1" applyAlignment="1">
      <alignment horizontal="center" vertical="center" wrapText="1" readingOrder="2"/>
    </xf>
    <xf numFmtId="164" fontId="0" fillId="0" borderId="0" xfId="0" applyNumberFormat="1"/>
    <xf numFmtId="0" fontId="3" fillId="3" borderId="0" xfId="0" applyFont="1" applyFill="1" applyAlignment="1">
      <alignment horizontal="center" vertical="center" wrapText="1" readingOrder="2"/>
    </xf>
    <xf numFmtId="0" fontId="2" fillId="3" borderId="0" xfId="0" applyFont="1" applyFill="1" applyAlignment="1">
      <alignment horizontal="center" vertical="center" wrapText="1" readingOrder="2"/>
    </xf>
    <xf numFmtId="164" fontId="12" fillId="0" borderId="0" xfId="0" applyNumberFormat="1" applyFont="1" applyAlignment="1">
      <alignment horizontal="center" vertical="center" wrapText="1" readingOrder="2"/>
    </xf>
    <xf numFmtId="0" fontId="10" fillId="2" borderId="34" xfId="0" applyFont="1" applyFill="1" applyBorder="1" applyAlignment="1">
      <alignment horizontal="center" vertical="center"/>
    </xf>
    <xf numFmtId="164" fontId="3" fillId="2" borderId="35" xfId="0" applyNumberFormat="1" applyFont="1" applyFill="1" applyBorder="1" applyAlignment="1">
      <alignment horizontal="center"/>
    </xf>
    <xf numFmtId="165" fontId="10" fillId="2" borderId="36" xfId="2" applyNumberFormat="1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 readingOrder="2"/>
    </xf>
    <xf numFmtId="164" fontId="1" fillId="2" borderId="9" xfId="1" applyNumberFormat="1" applyFont="1" applyFill="1" applyBorder="1" applyAlignment="1">
      <alignment horizontal="center" vertical="center" wrapText="1" readingOrder="2"/>
    </xf>
    <xf numFmtId="164" fontId="1" fillId="2" borderId="10" xfId="1" applyNumberFormat="1" applyFont="1" applyFill="1" applyBorder="1" applyAlignment="1">
      <alignment horizontal="center" vertical="center" wrapText="1" readingOrder="2"/>
    </xf>
    <xf numFmtId="0" fontId="1" fillId="2" borderId="10" xfId="0" applyFont="1" applyFill="1" applyBorder="1" applyAlignment="1">
      <alignment horizontal="center" vertical="center" wrapText="1" readingOrder="2"/>
    </xf>
    <xf numFmtId="164" fontId="3" fillId="3" borderId="0" xfId="0" applyNumberFormat="1" applyFont="1" applyFill="1" applyBorder="1" applyAlignment="1">
      <alignment horizontal="center" vertical="center" wrapText="1" readingOrder="2"/>
    </xf>
    <xf numFmtId="164" fontId="3" fillId="2" borderId="0" xfId="0" applyNumberFormat="1" applyFont="1" applyFill="1" applyBorder="1" applyAlignment="1">
      <alignment horizontal="center" vertical="center" wrapText="1" readingOrder="2"/>
    </xf>
    <xf numFmtId="164" fontId="3" fillId="0" borderId="0" xfId="0" applyNumberFormat="1" applyFont="1" applyBorder="1" applyAlignment="1">
      <alignment horizontal="center" vertical="center" wrapText="1" readingOrder="2"/>
    </xf>
    <xf numFmtId="164" fontId="3" fillId="0" borderId="38" xfId="0" applyNumberFormat="1" applyFont="1" applyBorder="1" applyAlignment="1">
      <alignment horizontal="center" vertical="center" wrapText="1" readingOrder="2"/>
    </xf>
    <xf numFmtId="0" fontId="10" fillId="2" borderId="6" xfId="3" applyFont="1" applyBorder="1" applyAlignment="1">
      <alignment horizontal="center" vertical="center"/>
    </xf>
    <xf numFmtId="165" fontId="10" fillId="3" borderId="0" xfId="2" applyNumberFormat="1" applyFont="1" applyFill="1" applyBorder="1" applyAlignment="1">
      <alignment horizontal="center" vertical="center"/>
    </xf>
    <xf numFmtId="0" fontId="10" fillId="2" borderId="0" xfId="3" applyFont="1" applyBorder="1" applyAlignment="1">
      <alignment horizontal="center" vertical="center"/>
    </xf>
    <xf numFmtId="165" fontId="10" fillId="2" borderId="0" xfId="3" applyNumberFormat="1" applyFont="1" applyBorder="1" applyAlignment="1">
      <alignment horizontal="center" vertical="center"/>
    </xf>
    <xf numFmtId="165" fontId="10" fillId="0" borderId="3" xfId="2" applyNumberFormat="1" applyFont="1" applyFill="1" applyBorder="1" applyAlignment="1">
      <alignment horizontal="center" vertical="center"/>
    </xf>
    <xf numFmtId="165" fontId="10" fillId="0" borderId="32" xfId="2" applyNumberFormat="1" applyFont="1" applyFill="1" applyBorder="1" applyAlignment="1">
      <alignment horizontal="center" vertical="center"/>
    </xf>
    <xf numFmtId="164" fontId="2" fillId="2" borderId="37" xfId="0" applyNumberFormat="1" applyFont="1" applyFill="1" applyBorder="1" applyAlignment="1">
      <alignment horizontal="center" vertical="center" wrapText="1" readingOrder="2"/>
    </xf>
    <xf numFmtId="0" fontId="3" fillId="0" borderId="39" xfId="0" applyFont="1" applyBorder="1" applyAlignment="1">
      <alignment horizontal="center" vertical="center" wrapText="1" readingOrder="2"/>
    </xf>
    <xf numFmtId="164" fontId="3" fillId="3" borderId="38" xfId="0" applyNumberFormat="1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 readingOrder="2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0" borderId="17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8" xfId="0" applyFont="1" applyBorder="1" applyAlignment="1">
      <alignment horizontal="center" vertical="center" wrapText="1" readingOrder="2"/>
    </xf>
    <xf numFmtId="0" fontId="3" fillId="2" borderId="2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 readingOrder="2"/>
    </xf>
    <xf numFmtId="0" fontId="3" fillId="3" borderId="7" xfId="0" applyFont="1" applyFill="1" applyBorder="1" applyAlignment="1">
      <alignment horizontal="center" vertical="center" wrapText="1" readingOrder="2"/>
    </xf>
    <xf numFmtId="0" fontId="3" fillId="3" borderId="3" xfId="0" applyFont="1" applyFill="1" applyBorder="1" applyAlignment="1">
      <alignment horizontal="center" vertical="center" wrapText="1" readingOrder="2"/>
    </xf>
    <xf numFmtId="0" fontId="3" fillId="3" borderId="13" xfId="0" applyFont="1" applyFill="1" applyBorder="1" applyAlignment="1">
      <alignment horizontal="center" vertical="center" wrapText="1" readingOrder="2"/>
    </xf>
    <xf numFmtId="0" fontId="3" fillId="2" borderId="0" xfId="0" applyFont="1" applyFill="1" applyAlignment="1">
      <alignment horizontal="center" vertical="center" wrapText="1" readingOrder="2"/>
    </xf>
    <xf numFmtId="0" fontId="3" fillId="2" borderId="12" xfId="0" applyFont="1" applyFill="1" applyBorder="1" applyAlignment="1">
      <alignment horizontal="center" vertical="center" wrapText="1" readingOrder="2"/>
    </xf>
    <xf numFmtId="0" fontId="3" fillId="3" borderId="12" xfId="0" applyFont="1" applyFill="1" applyBorder="1" applyAlignment="1">
      <alignment horizontal="center" vertical="center" wrapText="1" readingOrder="2"/>
    </xf>
  </cellXfs>
  <cellStyles count="4">
    <cellStyle name="Comma" xfId="1" builtinId="3"/>
    <cellStyle name="Normal" xfId="0" builtinId="0"/>
    <cellStyle name="Percent" xfId="2" builtinId="5"/>
    <cellStyle name="Style 1" xfId="3" xr:uid="{00000000-0005-0000-0000-000003000000}"/>
  </cellStyles>
  <dxfs count="0"/>
  <tableStyles count="1" defaultTableStyle="TableStyleMedium2" defaultPivotStyle="PivotStyleLight16">
    <tableStyle name="Invisible" pivot="0" table="0" count="0" xr9:uid="{53977C58-942A-41CF-BCDA-38F1ECD2CD9A}"/>
  </tableStyles>
  <colors>
    <mruColors>
      <color rgb="FFDFD8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21"/>
  <sheetViews>
    <sheetView showGridLines="0" rightToLeft="1" zoomScale="80" zoomScaleNormal="80" zoomScaleSheetLayoutView="100" workbookViewId="0">
      <selection activeCell="C8" sqref="C8"/>
    </sheetView>
  </sheetViews>
  <sheetFormatPr defaultColWidth="9.140625" defaultRowHeight="14.25" x14ac:dyDescent="0.2"/>
  <cols>
    <col min="1" max="1" width="52.7109375" style="1" customWidth="1"/>
    <col min="2" max="2" width="25.28515625" style="1" customWidth="1"/>
    <col min="3" max="3" width="52.7109375" style="1" customWidth="1"/>
    <col min="4" max="16384" width="9.140625" style="1"/>
  </cols>
  <sheetData>
    <row r="1" spans="1:3" ht="15.75" x14ac:dyDescent="0.2">
      <c r="A1" s="143" t="s">
        <v>29</v>
      </c>
      <c r="B1" s="143"/>
      <c r="C1" s="143"/>
    </row>
    <row r="2" spans="1:3" s="2" customFormat="1" ht="15.75" x14ac:dyDescent="0.25">
      <c r="A2" s="143" t="s">
        <v>30</v>
      </c>
      <c r="B2" s="143"/>
      <c r="C2" s="143"/>
    </row>
    <row r="3" spans="1:3" s="2" customFormat="1" ht="15.75" thickBot="1" x14ac:dyDescent="0.3">
      <c r="A3" s="3"/>
      <c r="B3" s="3"/>
      <c r="C3" s="3"/>
    </row>
    <row r="4" spans="1:3" ht="15" thickBot="1" x14ac:dyDescent="0.25">
      <c r="A4" s="4" t="s">
        <v>0</v>
      </c>
      <c r="B4" s="4">
        <v>2022</v>
      </c>
      <c r="C4" s="4" t="s">
        <v>1</v>
      </c>
    </row>
    <row r="5" spans="1:3" x14ac:dyDescent="0.2">
      <c r="A5" s="5" t="s">
        <v>26</v>
      </c>
      <c r="B5" s="6">
        <v>8</v>
      </c>
      <c r="C5" s="7" t="s">
        <v>27</v>
      </c>
    </row>
    <row r="6" spans="1:3" x14ac:dyDescent="0.2">
      <c r="A6" s="8" t="s">
        <v>2</v>
      </c>
      <c r="B6" s="9">
        <v>6</v>
      </c>
      <c r="C6" s="10" t="s">
        <v>3</v>
      </c>
    </row>
    <row r="7" spans="1:3" x14ac:dyDescent="0.2">
      <c r="A7" s="11" t="s">
        <v>4</v>
      </c>
      <c r="B7" s="12">
        <v>64</v>
      </c>
      <c r="C7" s="13" t="s">
        <v>5</v>
      </c>
    </row>
    <row r="8" spans="1:3" x14ac:dyDescent="0.2">
      <c r="A8" s="8" t="s">
        <v>6</v>
      </c>
      <c r="B8" s="9">
        <v>37</v>
      </c>
      <c r="C8" s="10" t="s">
        <v>7</v>
      </c>
    </row>
    <row r="9" spans="1:3" x14ac:dyDescent="0.2">
      <c r="A9" s="11" t="s">
        <v>31</v>
      </c>
      <c r="B9" s="12">
        <v>101</v>
      </c>
      <c r="C9" s="7" t="s">
        <v>28</v>
      </c>
    </row>
    <row r="10" spans="1:3" x14ac:dyDescent="0.2">
      <c r="A10" s="8" t="s">
        <v>8</v>
      </c>
      <c r="B10" s="16" t="s">
        <v>32</v>
      </c>
      <c r="C10" s="10" t="s">
        <v>9</v>
      </c>
    </row>
    <row r="11" spans="1:3" x14ac:dyDescent="0.2">
      <c r="A11" s="11" t="s">
        <v>10</v>
      </c>
      <c r="B11" s="17" t="s">
        <v>32</v>
      </c>
      <c r="C11" s="7" t="s">
        <v>11</v>
      </c>
    </row>
    <row r="12" spans="1:3" x14ac:dyDescent="0.2">
      <c r="A12" s="8" t="s">
        <v>12</v>
      </c>
      <c r="B12" s="18" t="s">
        <v>32</v>
      </c>
      <c r="C12" s="10" t="s">
        <v>13</v>
      </c>
    </row>
    <row r="13" spans="1:3" x14ac:dyDescent="0.2">
      <c r="A13" s="11" t="s">
        <v>14</v>
      </c>
      <c r="B13" s="19" t="s">
        <v>32</v>
      </c>
      <c r="C13" s="7" t="s">
        <v>15</v>
      </c>
    </row>
    <row r="14" spans="1:3" x14ac:dyDescent="0.2">
      <c r="A14" s="8" t="s">
        <v>16</v>
      </c>
      <c r="B14" s="18" t="s">
        <v>32</v>
      </c>
      <c r="C14" s="10" t="s">
        <v>17</v>
      </c>
    </row>
    <row r="15" spans="1:3" x14ac:dyDescent="0.2">
      <c r="A15" s="11" t="s">
        <v>18</v>
      </c>
      <c r="B15" s="19" t="s">
        <v>32</v>
      </c>
      <c r="C15" s="7" t="s">
        <v>19</v>
      </c>
    </row>
    <row r="16" spans="1:3" x14ac:dyDescent="0.2">
      <c r="A16" s="8" t="s">
        <v>20</v>
      </c>
      <c r="B16" s="18" t="s">
        <v>32</v>
      </c>
      <c r="C16" s="10" t="s">
        <v>21</v>
      </c>
    </row>
    <row r="17" spans="1:3" x14ac:dyDescent="0.2">
      <c r="A17" s="11" t="s">
        <v>22</v>
      </c>
      <c r="B17" s="20" t="s">
        <v>32</v>
      </c>
      <c r="C17" s="7" t="s">
        <v>23</v>
      </c>
    </row>
    <row r="18" spans="1:3" ht="15" thickBot="1" x14ac:dyDescent="0.25">
      <c r="A18" s="14" t="s">
        <v>24</v>
      </c>
      <c r="B18" s="21" t="s">
        <v>32</v>
      </c>
      <c r="C18" s="15" t="s">
        <v>25</v>
      </c>
    </row>
    <row r="20" spans="1:3" x14ac:dyDescent="0.2">
      <c r="A20" s="1" t="s">
        <v>34</v>
      </c>
    </row>
    <row r="21" spans="1:3" x14ac:dyDescent="0.2">
      <c r="C21" s="1" t="s">
        <v>33</v>
      </c>
    </row>
  </sheetData>
  <mergeCells count="2">
    <mergeCell ref="A1:C1"/>
    <mergeCell ref="A2:C2"/>
  </mergeCells>
  <pageMargins left="0.7" right="0.7" top="0.75" bottom="0.75" header="0.3" footer="0.3"/>
  <pageSetup scale="80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9"/>
  <sheetViews>
    <sheetView showGridLines="0" rightToLeft="1" tabSelected="1" topLeftCell="A22" zoomScaleNormal="100" workbookViewId="0">
      <selection activeCell="A28" sqref="A28:C28"/>
    </sheetView>
  </sheetViews>
  <sheetFormatPr defaultColWidth="9.140625" defaultRowHeight="15" x14ac:dyDescent="0.25"/>
  <cols>
    <col min="1" max="3" width="26.28515625" customWidth="1"/>
    <col min="4" max="5" width="14.7109375" customWidth="1"/>
    <col min="6" max="6" width="11.140625" customWidth="1"/>
    <col min="7" max="7" width="8.5703125" bestFit="1" customWidth="1"/>
    <col min="8" max="8" width="8.28515625" bestFit="1" customWidth="1"/>
    <col min="18" max="18" width="39.5703125" customWidth="1"/>
  </cols>
  <sheetData>
    <row r="1" spans="1:10" ht="15.75" x14ac:dyDescent="0.25">
      <c r="A1" s="143" t="s">
        <v>115</v>
      </c>
      <c r="B1" s="143"/>
      <c r="C1" s="143"/>
      <c r="D1" s="110"/>
      <c r="E1" s="110"/>
      <c r="F1" s="110"/>
      <c r="G1" s="110"/>
    </row>
    <row r="2" spans="1:10" ht="15.75" x14ac:dyDescent="0.25">
      <c r="A2" s="143" t="s">
        <v>117</v>
      </c>
      <c r="B2" s="143"/>
      <c r="C2" s="143"/>
      <c r="D2" s="110"/>
      <c r="E2" s="110"/>
      <c r="F2" s="110"/>
      <c r="G2" s="110"/>
    </row>
    <row r="3" spans="1:10" x14ac:dyDescent="0.25">
      <c r="A3" s="24"/>
      <c r="B3" s="24"/>
      <c r="C3" s="24"/>
      <c r="D3" s="24"/>
      <c r="E3" s="24"/>
      <c r="F3" s="24"/>
      <c r="G3" s="24"/>
    </row>
    <row r="4" spans="1:10" ht="15.75" thickBot="1" x14ac:dyDescent="0.3">
      <c r="A4" s="25" t="s">
        <v>38</v>
      </c>
      <c r="B4" s="1"/>
      <c r="C4" s="26" t="s">
        <v>109</v>
      </c>
      <c r="D4" s="1"/>
      <c r="F4" s="1"/>
    </row>
    <row r="5" spans="1:10" ht="15.75" thickBot="1" x14ac:dyDescent="0.3">
      <c r="A5" s="30" t="s">
        <v>0</v>
      </c>
      <c r="B5" s="27" t="s">
        <v>35</v>
      </c>
      <c r="C5" s="30" t="s">
        <v>1</v>
      </c>
    </row>
    <row r="6" spans="1:10" x14ac:dyDescent="0.25">
      <c r="A6" s="22" t="s">
        <v>39</v>
      </c>
      <c r="B6" s="66">
        <v>50411</v>
      </c>
      <c r="C6" s="23" t="s">
        <v>40</v>
      </c>
    </row>
    <row r="7" spans="1:10" x14ac:dyDescent="0.25">
      <c r="A7" s="106" t="s">
        <v>41</v>
      </c>
      <c r="B7" s="69">
        <v>74059</v>
      </c>
      <c r="C7" s="107" t="s">
        <v>42</v>
      </c>
      <c r="I7" s="119"/>
    </row>
    <row r="8" spans="1:10" ht="15.75" thickBot="1" x14ac:dyDescent="0.3">
      <c r="A8" s="108" t="s">
        <v>43</v>
      </c>
      <c r="B8" s="70">
        <f>SUM(B6:B7)</f>
        <v>124470</v>
      </c>
      <c r="C8" s="109" t="s">
        <v>37</v>
      </c>
    </row>
    <row r="9" spans="1:10" x14ac:dyDescent="0.25">
      <c r="A9" s="29" t="s">
        <v>44</v>
      </c>
      <c r="B9" s="1"/>
      <c r="C9" s="1"/>
      <c r="D9" s="1"/>
      <c r="E9" s="1"/>
      <c r="F9" s="1"/>
      <c r="G9" s="1"/>
      <c r="I9" s="119"/>
    </row>
    <row r="10" spans="1:10" x14ac:dyDescent="0.25">
      <c r="A10" s="1"/>
      <c r="B10" s="1"/>
      <c r="C10" s="1"/>
      <c r="D10" s="1"/>
      <c r="E10" s="1"/>
      <c r="F10" s="1"/>
      <c r="G10" s="1"/>
      <c r="I10" s="119"/>
    </row>
    <row r="11" spans="1:10" x14ac:dyDescent="0.25">
      <c r="B11" s="1"/>
      <c r="C11" s="1"/>
      <c r="D11" s="1"/>
      <c r="E11" s="1"/>
      <c r="F11" s="1"/>
      <c r="G11" s="1"/>
      <c r="I11" s="119"/>
    </row>
    <row r="12" spans="1:10" ht="15.75" thickBot="1" x14ac:dyDescent="0.3">
      <c r="A12" s="25" t="s">
        <v>45</v>
      </c>
      <c r="B12" s="25"/>
      <c r="C12" s="25"/>
      <c r="D12" s="25"/>
      <c r="E12" s="26" t="s">
        <v>46</v>
      </c>
      <c r="F12" s="25"/>
    </row>
    <row r="13" spans="1:10" ht="15.75" thickBot="1" x14ac:dyDescent="0.3">
      <c r="A13" s="27" t="s">
        <v>0</v>
      </c>
      <c r="B13" s="30"/>
      <c r="C13" s="27" t="s">
        <v>35</v>
      </c>
      <c r="D13" s="30"/>
      <c r="E13" s="27" t="s">
        <v>1</v>
      </c>
      <c r="H13" s="119"/>
      <c r="I13" s="119"/>
      <c r="J13" s="119"/>
    </row>
    <row r="14" spans="1:10" ht="28.5" x14ac:dyDescent="0.25">
      <c r="A14" s="149" t="s">
        <v>47</v>
      </c>
      <c r="B14" s="31" t="s">
        <v>48</v>
      </c>
      <c r="C14" s="127">
        <v>30370</v>
      </c>
      <c r="D14" s="67" t="s">
        <v>49</v>
      </c>
      <c r="E14" s="151" t="s">
        <v>50</v>
      </c>
      <c r="F14" s="111"/>
      <c r="G14" s="111"/>
      <c r="H14" s="111"/>
    </row>
    <row r="15" spans="1:10" ht="28.5" x14ac:dyDescent="0.25">
      <c r="A15" s="150"/>
      <c r="B15" s="31" t="s">
        <v>51</v>
      </c>
      <c r="C15" s="128">
        <v>49131</v>
      </c>
      <c r="D15" s="68" t="s">
        <v>52</v>
      </c>
      <c r="E15" s="152"/>
      <c r="F15" s="111"/>
      <c r="G15" s="111"/>
      <c r="H15" s="111"/>
    </row>
    <row r="16" spans="1:10" s="36" customFormat="1" x14ac:dyDescent="0.25">
      <c r="A16" s="150"/>
      <c r="B16" s="35" t="s">
        <v>36</v>
      </c>
      <c r="C16" s="115">
        <f>SUM(C14:C15)</f>
        <v>79501</v>
      </c>
      <c r="D16" s="65" t="s">
        <v>37</v>
      </c>
      <c r="E16" s="152"/>
      <c r="F16" s="112"/>
      <c r="G16" s="112"/>
      <c r="H16" s="112"/>
    </row>
    <row r="17" spans="1:8" ht="28.5" x14ac:dyDescent="0.25">
      <c r="A17" s="153" t="s">
        <v>53</v>
      </c>
      <c r="B17" s="32" t="s">
        <v>48</v>
      </c>
      <c r="C17" s="116">
        <v>19180</v>
      </c>
      <c r="D17" s="62" t="s">
        <v>49</v>
      </c>
      <c r="E17" s="159" t="s">
        <v>54</v>
      </c>
      <c r="F17" s="111"/>
      <c r="G17" s="111" t="s">
        <v>114</v>
      </c>
      <c r="H17" s="111"/>
    </row>
    <row r="18" spans="1:8" ht="28.5" x14ac:dyDescent="0.25">
      <c r="A18" s="153"/>
      <c r="B18" s="32" t="s">
        <v>51</v>
      </c>
      <c r="C18" s="116">
        <v>23631</v>
      </c>
      <c r="D18" s="62" t="s">
        <v>52</v>
      </c>
      <c r="E18" s="159"/>
      <c r="F18" s="111"/>
      <c r="G18" s="111"/>
      <c r="H18" s="111"/>
    </row>
    <row r="19" spans="1:8" x14ac:dyDescent="0.25">
      <c r="A19" s="153"/>
      <c r="B19" s="94" t="s">
        <v>36</v>
      </c>
      <c r="C19" s="118">
        <f>SUM(C17:C18)</f>
        <v>42811</v>
      </c>
      <c r="D19" s="113" t="s">
        <v>37</v>
      </c>
      <c r="E19" s="159"/>
      <c r="F19" s="111"/>
      <c r="G19" s="111"/>
      <c r="H19" s="111"/>
    </row>
    <row r="20" spans="1:8" ht="28.5" x14ac:dyDescent="0.25">
      <c r="A20" s="157" t="s">
        <v>55</v>
      </c>
      <c r="B20" s="31" t="s">
        <v>48</v>
      </c>
      <c r="C20" s="129">
        <v>819</v>
      </c>
      <c r="D20" s="64" t="s">
        <v>49</v>
      </c>
      <c r="E20" s="158" t="s">
        <v>56</v>
      </c>
    </row>
    <row r="21" spans="1:8" ht="28.5" x14ac:dyDescent="0.25">
      <c r="A21" s="157"/>
      <c r="B21" s="31" t="s">
        <v>51</v>
      </c>
      <c r="C21" s="128">
        <v>1339</v>
      </c>
      <c r="D21" s="64" t="s">
        <v>52</v>
      </c>
      <c r="E21" s="158"/>
      <c r="F21" s="111"/>
      <c r="G21" s="111"/>
      <c r="H21" s="111"/>
    </row>
    <row r="22" spans="1:8" s="36" customFormat="1" x14ac:dyDescent="0.25">
      <c r="A22" s="157"/>
      <c r="B22" s="35" t="s">
        <v>36</v>
      </c>
      <c r="C22" s="115">
        <f>SUM(C20:C21)</f>
        <v>2158</v>
      </c>
      <c r="D22" s="65" t="s">
        <v>37</v>
      </c>
      <c r="E22" s="158"/>
      <c r="F22" s="112"/>
      <c r="G22" s="112"/>
      <c r="H22" s="112"/>
    </row>
    <row r="23" spans="1:8" ht="28.5" x14ac:dyDescent="0.25">
      <c r="A23" s="153" t="s">
        <v>57</v>
      </c>
      <c r="B23" s="32" t="s">
        <v>48</v>
      </c>
      <c r="C23" s="116">
        <f>C14+C17+C20</f>
        <v>50369</v>
      </c>
      <c r="D23" s="62" t="s">
        <v>49</v>
      </c>
      <c r="E23" s="155" t="s">
        <v>58</v>
      </c>
      <c r="F23" s="111"/>
      <c r="G23" s="111"/>
      <c r="H23" s="111"/>
    </row>
    <row r="24" spans="1:8" ht="28.5" x14ac:dyDescent="0.25">
      <c r="A24" s="153"/>
      <c r="B24" s="32" t="s">
        <v>51</v>
      </c>
      <c r="C24" s="116">
        <f>C15+C18+C21</f>
        <v>74101</v>
      </c>
      <c r="D24" s="62" t="s">
        <v>52</v>
      </c>
      <c r="E24" s="155"/>
      <c r="F24" s="111"/>
      <c r="G24" s="111"/>
      <c r="H24" s="111"/>
    </row>
    <row r="25" spans="1:8" s="36" customFormat="1" ht="15.75" thickBot="1" x14ac:dyDescent="0.3">
      <c r="A25" s="154"/>
      <c r="B25" s="37" t="s">
        <v>36</v>
      </c>
      <c r="C25" s="117">
        <f>SUM(C23:C24)</f>
        <v>124470</v>
      </c>
      <c r="D25" s="63" t="s">
        <v>37</v>
      </c>
      <c r="E25" s="156"/>
      <c r="F25" s="112"/>
      <c r="G25" s="112"/>
      <c r="H25" s="112"/>
    </row>
    <row r="26" spans="1:8" s="36" customFormat="1" x14ac:dyDescent="0.25">
      <c r="A26" s="120"/>
      <c r="B26" s="121"/>
      <c r="C26" s="122"/>
      <c r="D26" s="121"/>
      <c r="E26" s="120"/>
      <c r="F26" s="112"/>
      <c r="G26" s="112"/>
      <c r="H26" s="112"/>
    </row>
    <row r="28" spans="1:8" ht="15.75" x14ac:dyDescent="0.25">
      <c r="A28" s="143" t="s">
        <v>116</v>
      </c>
      <c r="B28" s="143"/>
      <c r="C28" s="143"/>
    </row>
    <row r="29" spans="1:8" ht="15.75" x14ac:dyDescent="0.25">
      <c r="A29" s="143" t="s">
        <v>118</v>
      </c>
      <c r="B29" s="143"/>
      <c r="C29" s="143"/>
    </row>
    <row r="32" spans="1:8" x14ac:dyDescent="0.25">
      <c r="A32" s="25" t="s">
        <v>59</v>
      </c>
      <c r="B32" s="1"/>
      <c r="C32" s="1"/>
    </row>
    <row r="33" spans="1:3" ht="15.75" thickBot="1" x14ac:dyDescent="0.3">
      <c r="A33" s="1"/>
      <c r="B33" s="2"/>
      <c r="C33" s="25" t="s">
        <v>60</v>
      </c>
    </row>
    <row r="34" spans="1:3" ht="15.75" thickBot="1" x14ac:dyDescent="0.3">
      <c r="A34" s="4" t="s">
        <v>61</v>
      </c>
      <c r="B34" s="4" t="s">
        <v>35</v>
      </c>
      <c r="C34" s="39" t="s">
        <v>62</v>
      </c>
    </row>
    <row r="35" spans="1:3" x14ac:dyDescent="0.25">
      <c r="A35" s="40" t="s">
        <v>63</v>
      </c>
      <c r="B35" s="41">
        <f>SUM(B36:B46)</f>
        <v>51623</v>
      </c>
      <c r="C35" s="42" t="s">
        <v>64</v>
      </c>
    </row>
    <row r="36" spans="1:3" x14ac:dyDescent="0.25">
      <c r="A36" s="43" t="s">
        <v>65</v>
      </c>
      <c r="B36" s="44">
        <v>447</v>
      </c>
      <c r="C36" s="45" t="s">
        <v>66</v>
      </c>
    </row>
    <row r="37" spans="1:3" x14ac:dyDescent="0.25">
      <c r="A37" s="46" t="s">
        <v>67</v>
      </c>
      <c r="B37" s="47">
        <v>2014</v>
      </c>
      <c r="C37" s="48" t="s">
        <v>68</v>
      </c>
    </row>
    <row r="38" spans="1:3" x14ac:dyDescent="0.25">
      <c r="A38" s="43" t="s">
        <v>69</v>
      </c>
      <c r="B38" s="44">
        <v>5539</v>
      </c>
      <c r="C38" s="45" t="s">
        <v>70</v>
      </c>
    </row>
    <row r="39" spans="1:3" x14ac:dyDescent="0.25">
      <c r="A39" s="46" t="s">
        <v>71</v>
      </c>
      <c r="B39" s="47">
        <v>1680</v>
      </c>
      <c r="C39" s="48" t="s">
        <v>72</v>
      </c>
    </row>
    <row r="40" spans="1:3" x14ac:dyDescent="0.25">
      <c r="A40" s="43" t="s">
        <v>73</v>
      </c>
      <c r="B40" s="44">
        <v>3954</v>
      </c>
      <c r="C40" s="45" t="s">
        <v>74</v>
      </c>
    </row>
    <row r="41" spans="1:3" x14ac:dyDescent="0.25">
      <c r="A41" s="46" t="s">
        <v>75</v>
      </c>
      <c r="B41" s="49">
        <v>14727</v>
      </c>
      <c r="C41" s="48" t="s">
        <v>76</v>
      </c>
    </row>
    <row r="42" spans="1:3" x14ac:dyDescent="0.25">
      <c r="A42" s="43" t="s">
        <v>77</v>
      </c>
      <c r="B42" s="50">
        <v>1866</v>
      </c>
      <c r="C42" s="45" t="s">
        <v>78</v>
      </c>
    </row>
    <row r="43" spans="1:3" x14ac:dyDescent="0.25">
      <c r="A43" s="46" t="s">
        <v>79</v>
      </c>
      <c r="B43" s="51">
        <v>186</v>
      </c>
      <c r="C43" s="48" t="s">
        <v>80</v>
      </c>
    </row>
    <row r="44" spans="1:3" x14ac:dyDescent="0.25">
      <c r="A44" s="43" t="s">
        <v>81</v>
      </c>
      <c r="B44" s="50">
        <v>4278</v>
      </c>
      <c r="C44" s="45" t="s">
        <v>82</v>
      </c>
    </row>
    <row r="45" spans="1:3" x14ac:dyDescent="0.25">
      <c r="A45" s="46" t="s">
        <v>83</v>
      </c>
      <c r="B45" s="51">
        <v>908</v>
      </c>
      <c r="C45" s="48" t="s">
        <v>84</v>
      </c>
    </row>
    <row r="46" spans="1:3" x14ac:dyDescent="0.25">
      <c r="A46" s="43" t="s">
        <v>85</v>
      </c>
      <c r="B46" s="50">
        <v>16024</v>
      </c>
      <c r="C46" s="52" t="s">
        <v>86</v>
      </c>
    </row>
    <row r="47" spans="1:3" x14ac:dyDescent="0.25">
      <c r="A47" s="53" t="s">
        <v>87</v>
      </c>
      <c r="B47" s="54">
        <f>SUM(B48:B52)</f>
        <v>9799</v>
      </c>
      <c r="C47" s="55" t="s">
        <v>88</v>
      </c>
    </row>
    <row r="48" spans="1:3" x14ac:dyDescent="0.25">
      <c r="A48" s="56" t="s">
        <v>89</v>
      </c>
      <c r="B48" s="57">
        <v>478</v>
      </c>
      <c r="C48" s="58" t="s">
        <v>90</v>
      </c>
    </row>
    <row r="49" spans="1:18" x14ac:dyDescent="0.25">
      <c r="A49" s="46" t="s">
        <v>91</v>
      </c>
      <c r="B49" s="59">
        <v>6742</v>
      </c>
      <c r="C49" s="48" t="s">
        <v>92</v>
      </c>
    </row>
    <row r="50" spans="1:18" x14ac:dyDescent="0.25">
      <c r="A50" s="56" t="s">
        <v>93</v>
      </c>
      <c r="B50" s="60">
        <v>530</v>
      </c>
      <c r="C50" s="58" t="s">
        <v>94</v>
      </c>
    </row>
    <row r="51" spans="1:18" x14ac:dyDescent="0.25">
      <c r="A51" s="46" t="s">
        <v>95</v>
      </c>
      <c r="B51" s="61">
        <v>1650</v>
      </c>
      <c r="C51" s="48" t="s">
        <v>96</v>
      </c>
    </row>
    <row r="52" spans="1:18" ht="15.75" thickBot="1" x14ac:dyDescent="0.3">
      <c r="A52" s="123" t="s">
        <v>97</v>
      </c>
      <c r="B52" s="124">
        <v>399</v>
      </c>
      <c r="C52" s="125" t="s">
        <v>98</v>
      </c>
    </row>
    <row r="53" spans="1:18" ht="15.75" thickBot="1" x14ac:dyDescent="0.3">
      <c r="A53" s="126" t="s">
        <v>99</v>
      </c>
      <c r="B53" s="140">
        <f>SUM(B35,B47)</f>
        <v>61422</v>
      </c>
      <c r="C53" s="126" t="s">
        <v>37</v>
      </c>
    </row>
    <row r="55" spans="1:18" x14ac:dyDescent="0.25">
      <c r="A55" s="38"/>
      <c r="B55" s="1"/>
      <c r="C55" s="1"/>
    </row>
    <row r="56" spans="1:18" ht="15.75" thickBot="1" x14ac:dyDescent="0.3">
      <c r="A56" s="71" t="s">
        <v>100</v>
      </c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6" t="s">
        <v>101</v>
      </c>
    </row>
    <row r="57" spans="1:18" ht="15.75" thickBot="1" x14ac:dyDescent="0.3">
      <c r="A57" s="27" t="s">
        <v>0</v>
      </c>
      <c r="B57" s="146" t="s">
        <v>110</v>
      </c>
      <c r="C57" s="147"/>
      <c r="D57" s="147"/>
      <c r="E57" s="148"/>
      <c r="F57" s="146" t="s">
        <v>111</v>
      </c>
      <c r="G57" s="147"/>
      <c r="H57" s="147"/>
      <c r="I57" s="148"/>
      <c r="J57" s="146" t="s">
        <v>112</v>
      </c>
      <c r="K57" s="147"/>
      <c r="L57" s="147"/>
      <c r="M57" s="148"/>
      <c r="N57" s="146" t="s">
        <v>113</v>
      </c>
      <c r="O57" s="147"/>
      <c r="P57" s="147"/>
      <c r="Q57" s="148"/>
      <c r="R57" s="27" t="s">
        <v>1</v>
      </c>
    </row>
    <row r="58" spans="1:18" x14ac:dyDescent="0.25">
      <c r="A58" s="144" t="s">
        <v>61</v>
      </c>
      <c r="B58" s="72" t="s">
        <v>47</v>
      </c>
      <c r="C58" s="73" t="s">
        <v>53</v>
      </c>
      <c r="D58" s="74" t="s">
        <v>55</v>
      </c>
      <c r="E58" s="75" t="s">
        <v>36</v>
      </c>
      <c r="F58" s="72" t="s">
        <v>47</v>
      </c>
      <c r="G58" s="73" t="s">
        <v>53</v>
      </c>
      <c r="H58" s="74" t="s">
        <v>55</v>
      </c>
      <c r="I58" s="76" t="s">
        <v>36</v>
      </c>
      <c r="J58" s="72" t="s">
        <v>47</v>
      </c>
      <c r="K58" s="73" t="s">
        <v>53</v>
      </c>
      <c r="L58" s="74" t="s">
        <v>55</v>
      </c>
      <c r="M58" s="76" t="s">
        <v>36</v>
      </c>
      <c r="N58" s="72" t="s">
        <v>47</v>
      </c>
      <c r="O58" s="73" t="s">
        <v>53</v>
      </c>
      <c r="P58" s="74" t="s">
        <v>55</v>
      </c>
      <c r="Q58" s="76" t="s">
        <v>36</v>
      </c>
      <c r="R58" s="144" t="s">
        <v>62</v>
      </c>
    </row>
    <row r="59" spans="1:18" ht="29.25" thickBot="1" x14ac:dyDescent="0.3">
      <c r="A59" s="145"/>
      <c r="B59" s="77" t="s">
        <v>50</v>
      </c>
      <c r="C59" s="78" t="s">
        <v>54</v>
      </c>
      <c r="D59" s="79" t="s">
        <v>56</v>
      </c>
      <c r="E59" s="80" t="s">
        <v>37</v>
      </c>
      <c r="F59" s="77" t="s">
        <v>50</v>
      </c>
      <c r="G59" s="78" t="s">
        <v>54</v>
      </c>
      <c r="H59" s="79" t="s">
        <v>56</v>
      </c>
      <c r="I59" s="80" t="s">
        <v>37</v>
      </c>
      <c r="J59" s="77" t="s">
        <v>50</v>
      </c>
      <c r="K59" s="78" t="s">
        <v>54</v>
      </c>
      <c r="L59" s="79" t="s">
        <v>56</v>
      </c>
      <c r="M59" s="80" t="s">
        <v>37</v>
      </c>
      <c r="N59" s="77" t="s">
        <v>50</v>
      </c>
      <c r="O59" s="78" t="s">
        <v>54</v>
      </c>
      <c r="P59" s="79" t="s">
        <v>56</v>
      </c>
      <c r="Q59" s="141" t="s">
        <v>37</v>
      </c>
      <c r="R59" s="145"/>
    </row>
    <row r="60" spans="1:18" x14ac:dyDescent="0.25">
      <c r="A60" s="28" t="s">
        <v>102</v>
      </c>
      <c r="B60" s="81">
        <v>241</v>
      </c>
      <c r="C60" s="81">
        <v>214</v>
      </c>
      <c r="D60" s="81">
        <v>4</v>
      </c>
      <c r="E60" s="85">
        <f>SUM(B60:D60)</f>
        <v>459</v>
      </c>
      <c r="F60" s="81">
        <v>234</v>
      </c>
      <c r="G60" s="81">
        <v>208</v>
      </c>
      <c r="H60" s="81">
        <v>4</v>
      </c>
      <c r="I60" s="85">
        <f t="shared" ref="I60:I64" si="0">SUM(F60:H60)</f>
        <v>446</v>
      </c>
      <c r="J60" s="82">
        <v>233</v>
      </c>
      <c r="K60" s="82">
        <v>209</v>
      </c>
      <c r="L60" s="82">
        <v>4</v>
      </c>
      <c r="M60" s="87">
        <f>SUM(J60:L60)</f>
        <v>446</v>
      </c>
      <c r="N60" s="82">
        <v>233</v>
      </c>
      <c r="O60" s="83">
        <v>210</v>
      </c>
      <c r="P60" s="82">
        <v>4</v>
      </c>
      <c r="Q60" s="131">
        <f>SUM(N60:P60)</f>
        <v>447</v>
      </c>
      <c r="R60" s="134" t="s">
        <v>66</v>
      </c>
    </row>
    <row r="61" spans="1:18" x14ac:dyDescent="0.25">
      <c r="A61" s="32" t="s">
        <v>67</v>
      </c>
      <c r="B61" s="34">
        <v>1364</v>
      </c>
      <c r="C61" s="34">
        <v>921</v>
      </c>
      <c r="D61" s="34">
        <v>10</v>
      </c>
      <c r="E61" s="34">
        <f t="shared" ref="E61:E75" si="1">SUM(B61:D61)</f>
        <v>2295</v>
      </c>
      <c r="F61" s="34">
        <v>1234</v>
      </c>
      <c r="G61" s="34">
        <v>807</v>
      </c>
      <c r="H61" s="34">
        <v>10</v>
      </c>
      <c r="I61" s="34">
        <f t="shared" si="0"/>
        <v>2051</v>
      </c>
      <c r="J61" s="33">
        <v>1231</v>
      </c>
      <c r="K61" s="33">
        <v>809</v>
      </c>
      <c r="L61" s="84">
        <v>10</v>
      </c>
      <c r="M61" s="84">
        <f t="shared" ref="M61:M67" si="2">SUM(J61:L61)</f>
        <v>2050</v>
      </c>
      <c r="N61" s="84">
        <v>1206</v>
      </c>
      <c r="O61" s="84">
        <v>798</v>
      </c>
      <c r="P61" s="130">
        <v>10</v>
      </c>
      <c r="Q61" s="130">
        <f t="shared" ref="Q61:Q75" si="3">SUM(N61:P61)</f>
        <v>2014</v>
      </c>
      <c r="R61" s="135" t="s">
        <v>68</v>
      </c>
    </row>
    <row r="62" spans="1:18" x14ac:dyDescent="0.25">
      <c r="A62" s="31" t="s">
        <v>69</v>
      </c>
      <c r="B62" s="85">
        <v>2881</v>
      </c>
      <c r="C62" s="85">
        <v>2779</v>
      </c>
      <c r="D62" s="85">
        <v>30</v>
      </c>
      <c r="E62" s="85">
        <f t="shared" si="1"/>
        <v>5690</v>
      </c>
      <c r="F62" s="85">
        <v>2804</v>
      </c>
      <c r="G62" s="85">
        <v>2729</v>
      </c>
      <c r="H62" s="85">
        <v>30</v>
      </c>
      <c r="I62" s="85">
        <f t="shared" si="0"/>
        <v>5563</v>
      </c>
      <c r="J62" s="86">
        <v>2728</v>
      </c>
      <c r="K62" s="86">
        <v>2804</v>
      </c>
      <c r="L62" s="87">
        <v>30</v>
      </c>
      <c r="M62" s="87">
        <f t="shared" si="2"/>
        <v>5562</v>
      </c>
      <c r="N62" s="87">
        <v>2805</v>
      </c>
      <c r="O62" s="87">
        <v>2705</v>
      </c>
      <c r="P62" s="131">
        <v>29</v>
      </c>
      <c r="Q62" s="131">
        <f>SUM(N62:P62)</f>
        <v>5539</v>
      </c>
      <c r="R62" s="136" t="s">
        <v>70</v>
      </c>
    </row>
    <row r="63" spans="1:18" x14ac:dyDescent="0.25">
      <c r="A63" s="32" t="s">
        <v>103</v>
      </c>
      <c r="B63" s="34">
        <v>1123</v>
      </c>
      <c r="C63" s="34">
        <v>644</v>
      </c>
      <c r="D63" s="34">
        <v>10</v>
      </c>
      <c r="E63" s="34">
        <f t="shared" si="1"/>
        <v>1777</v>
      </c>
      <c r="F63" s="34">
        <v>1067</v>
      </c>
      <c r="G63" s="34">
        <v>617</v>
      </c>
      <c r="H63" s="34">
        <v>10</v>
      </c>
      <c r="I63" s="34">
        <f t="shared" si="0"/>
        <v>1694</v>
      </c>
      <c r="J63" s="33">
        <v>1069</v>
      </c>
      <c r="K63" s="33">
        <v>621</v>
      </c>
      <c r="L63" s="84">
        <v>10</v>
      </c>
      <c r="M63" s="84">
        <f t="shared" si="2"/>
        <v>1700</v>
      </c>
      <c r="N63" s="84">
        <v>1058</v>
      </c>
      <c r="O63" s="84">
        <v>612</v>
      </c>
      <c r="P63" s="130">
        <v>10</v>
      </c>
      <c r="Q63" s="130">
        <f t="shared" si="3"/>
        <v>1680</v>
      </c>
      <c r="R63" s="135" t="s">
        <v>72</v>
      </c>
    </row>
    <row r="64" spans="1:18" x14ac:dyDescent="0.25">
      <c r="A64" s="31" t="s">
        <v>73</v>
      </c>
      <c r="B64" s="85">
        <v>2488</v>
      </c>
      <c r="C64" s="85">
        <v>1608</v>
      </c>
      <c r="D64" s="85">
        <v>34</v>
      </c>
      <c r="E64" s="85">
        <f t="shared" si="1"/>
        <v>4130</v>
      </c>
      <c r="F64" s="85">
        <v>2409</v>
      </c>
      <c r="G64" s="85">
        <v>1539</v>
      </c>
      <c r="H64" s="85">
        <v>34</v>
      </c>
      <c r="I64" s="85">
        <f t="shared" si="0"/>
        <v>3982</v>
      </c>
      <c r="J64" s="86">
        <v>2416</v>
      </c>
      <c r="K64" s="86">
        <v>1543</v>
      </c>
      <c r="L64" s="87">
        <v>34</v>
      </c>
      <c r="M64" s="87">
        <f t="shared" si="2"/>
        <v>3993</v>
      </c>
      <c r="N64" s="87">
        <v>2382</v>
      </c>
      <c r="O64" s="87">
        <v>1538</v>
      </c>
      <c r="P64" s="131">
        <v>34</v>
      </c>
      <c r="Q64" s="131">
        <f t="shared" si="3"/>
        <v>3954</v>
      </c>
      <c r="R64" s="136" t="s">
        <v>74</v>
      </c>
    </row>
    <row r="65" spans="1:18" x14ac:dyDescent="0.25">
      <c r="A65" s="32" t="s">
        <v>104</v>
      </c>
      <c r="B65" s="34">
        <v>8288</v>
      </c>
      <c r="C65" s="34">
        <v>6657</v>
      </c>
      <c r="D65" s="34">
        <v>261</v>
      </c>
      <c r="E65" s="34">
        <f t="shared" si="1"/>
        <v>15206</v>
      </c>
      <c r="F65" s="34">
        <v>8106</v>
      </c>
      <c r="G65" s="34">
        <v>6519</v>
      </c>
      <c r="H65" s="34">
        <v>206</v>
      </c>
      <c r="I65" s="34">
        <f>SUM(F65:H65)</f>
        <v>14831</v>
      </c>
      <c r="J65" s="34">
        <v>8131</v>
      </c>
      <c r="K65" s="34">
        <v>6527</v>
      </c>
      <c r="L65" s="34">
        <v>259</v>
      </c>
      <c r="M65" s="84">
        <f t="shared" si="2"/>
        <v>14917</v>
      </c>
      <c r="N65" s="84">
        <v>8007</v>
      </c>
      <c r="O65" s="84">
        <v>6459</v>
      </c>
      <c r="P65" s="130">
        <v>261</v>
      </c>
      <c r="Q65" s="130">
        <f t="shared" si="3"/>
        <v>14727</v>
      </c>
      <c r="R65" s="135" t="s">
        <v>76</v>
      </c>
    </row>
    <row r="66" spans="1:18" x14ac:dyDescent="0.25">
      <c r="A66" s="31" t="s">
        <v>77</v>
      </c>
      <c r="B66" s="85">
        <v>1094</v>
      </c>
      <c r="C66" s="85">
        <v>843</v>
      </c>
      <c r="D66" s="85">
        <v>12</v>
      </c>
      <c r="E66" s="85">
        <f t="shared" si="1"/>
        <v>1949</v>
      </c>
      <c r="F66" s="85">
        <v>1076</v>
      </c>
      <c r="G66" s="85">
        <v>825</v>
      </c>
      <c r="H66" s="85">
        <v>12</v>
      </c>
      <c r="I66" s="85">
        <f t="shared" ref="I66:I75" si="4">SUM(F66:H66)</f>
        <v>1913</v>
      </c>
      <c r="J66" s="86">
        <v>1080</v>
      </c>
      <c r="K66" s="86">
        <v>826</v>
      </c>
      <c r="L66" s="87">
        <v>12</v>
      </c>
      <c r="M66" s="87">
        <f t="shared" si="2"/>
        <v>1918</v>
      </c>
      <c r="N66" s="87">
        <v>1057</v>
      </c>
      <c r="O66" s="87">
        <v>797</v>
      </c>
      <c r="P66" s="131">
        <v>12</v>
      </c>
      <c r="Q66" s="131">
        <f t="shared" si="3"/>
        <v>1866</v>
      </c>
      <c r="R66" s="136" t="s">
        <v>78</v>
      </c>
    </row>
    <row r="67" spans="1:18" x14ac:dyDescent="0.25">
      <c r="A67" s="32" t="s">
        <v>79</v>
      </c>
      <c r="B67" s="34">
        <v>133</v>
      </c>
      <c r="C67" s="34">
        <v>65</v>
      </c>
      <c r="D67" s="34">
        <v>1</v>
      </c>
      <c r="E67" s="34">
        <f t="shared" si="1"/>
        <v>199</v>
      </c>
      <c r="F67" s="88">
        <v>127</v>
      </c>
      <c r="G67" s="88">
        <v>63</v>
      </c>
      <c r="H67" s="88">
        <v>1</v>
      </c>
      <c r="I67" s="34">
        <f t="shared" si="4"/>
        <v>191</v>
      </c>
      <c r="J67" s="33">
        <v>127</v>
      </c>
      <c r="K67" s="33">
        <v>64</v>
      </c>
      <c r="L67" s="84">
        <v>1</v>
      </c>
      <c r="M67" s="84">
        <f t="shared" si="2"/>
        <v>192</v>
      </c>
      <c r="N67" s="84">
        <v>124</v>
      </c>
      <c r="O67" s="84">
        <v>61</v>
      </c>
      <c r="P67" s="130">
        <v>1</v>
      </c>
      <c r="Q67" s="130">
        <f t="shared" si="3"/>
        <v>186</v>
      </c>
      <c r="R67" s="135" t="s">
        <v>80</v>
      </c>
    </row>
    <row r="68" spans="1:18" x14ac:dyDescent="0.25">
      <c r="A68" s="31" t="s">
        <v>81</v>
      </c>
      <c r="B68" s="85">
        <v>2581</v>
      </c>
      <c r="C68" s="85">
        <v>1836</v>
      </c>
      <c r="D68" s="85">
        <v>3</v>
      </c>
      <c r="E68" s="85">
        <f t="shared" si="1"/>
        <v>4420</v>
      </c>
      <c r="F68" s="85">
        <v>2500</v>
      </c>
      <c r="G68" s="85">
        <v>1792</v>
      </c>
      <c r="H68" s="85">
        <v>3</v>
      </c>
      <c r="I68" s="85">
        <f t="shared" si="4"/>
        <v>4295</v>
      </c>
      <c r="J68" s="86">
        <v>2508</v>
      </c>
      <c r="K68" s="86">
        <v>1802</v>
      </c>
      <c r="L68" s="87">
        <v>3</v>
      </c>
      <c r="M68" s="87">
        <f>SUM(J68:L68)</f>
        <v>4313</v>
      </c>
      <c r="N68" s="87">
        <v>2496</v>
      </c>
      <c r="O68" s="87">
        <v>1779</v>
      </c>
      <c r="P68" s="131">
        <v>3</v>
      </c>
      <c r="Q68" s="131">
        <f t="shared" si="3"/>
        <v>4278</v>
      </c>
      <c r="R68" s="136" t="s">
        <v>82</v>
      </c>
    </row>
    <row r="69" spans="1:18" x14ac:dyDescent="0.25">
      <c r="A69" s="32" t="s">
        <v>83</v>
      </c>
      <c r="B69" s="88">
        <v>602</v>
      </c>
      <c r="C69" s="88">
        <v>333</v>
      </c>
      <c r="D69" s="88">
        <v>2</v>
      </c>
      <c r="E69" s="34">
        <f t="shared" si="1"/>
        <v>937</v>
      </c>
      <c r="F69" s="88">
        <v>583</v>
      </c>
      <c r="G69" s="88">
        <v>320</v>
      </c>
      <c r="H69" s="88">
        <v>2</v>
      </c>
      <c r="I69" s="34">
        <f t="shared" si="4"/>
        <v>905</v>
      </c>
      <c r="J69" s="33">
        <v>582</v>
      </c>
      <c r="K69" s="33">
        <v>318</v>
      </c>
      <c r="L69" s="84">
        <v>2</v>
      </c>
      <c r="M69" s="84">
        <f t="shared" ref="M69:M75" si="5">SUM(J69:L69)</f>
        <v>902</v>
      </c>
      <c r="N69" s="84">
        <v>584</v>
      </c>
      <c r="O69" s="84">
        <v>322</v>
      </c>
      <c r="P69" s="130">
        <v>2</v>
      </c>
      <c r="Q69" s="130">
        <f t="shared" si="3"/>
        <v>908</v>
      </c>
      <c r="R69" s="135" t="s">
        <v>84</v>
      </c>
    </row>
    <row r="70" spans="1:18" x14ac:dyDescent="0.25">
      <c r="A70" s="31" t="s">
        <v>85</v>
      </c>
      <c r="B70" s="85">
        <v>8738</v>
      </c>
      <c r="C70" s="85">
        <v>7632</v>
      </c>
      <c r="D70" s="85">
        <v>133</v>
      </c>
      <c r="E70" s="85">
        <f t="shared" si="1"/>
        <v>16503</v>
      </c>
      <c r="F70" s="85">
        <v>8509</v>
      </c>
      <c r="G70" s="85">
        <v>7488</v>
      </c>
      <c r="H70" s="85">
        <v>132</v>
      </c>
      <c r="I70" s="85">
        <f t="shared" si="4"/>
        <v>16129</v>
      </c>
      <c r="J70" s="85">
        <v>8521</v>
      </c>
      <c r="K70" s="85">
        <v>7513</v>
      </c>
      <c r="L70" s="85">
        <v>132</v>
      </c>
      <c r="M70" s="85">
        <f t="shared" si="5"/>
        <v>16166</v>
      </c>
      <c r="N70" s="87">
        <v>8426</v>
      </c>
      <c r="O70" s="87">
        <v>7467</v>
      </c>
      <c r="P70" s="131">
        <v>131</v>
      </c>
      <c r="Q70" s="131">
        <f>SUM(N70:P70)</f>
        <v>16024</v>
      </c>
      <c r="R70" s="137" t="s">
        <v>86</v>
      </c>
    </row>
    <row r="71" spans="1:18" x14ac:dyDescent="0.25">
      <c r="A71" s="103" t="s">
        <v>89</v>
      </c>
      <c r="B71" s="88">
        <f>55+64+196</f>
        <v>315</v>
      </c>
      <c r="C71" s="88">
        <f>17+42+108</f>
        <v>167</v>
      </c>
      <c r="D71" s="88">
        <v>2</v>
      </c>
      <c r="E71" s="34">
        <f t="shared" si="1"/>
        <v>484</v>
      </c>
      <c r="F71" s="88">
        <v>310</v>
      </c>
      <c r="G71" s="88">
        <v>167</v>
      </c>
      <c r="H71" s="88">
        <v>2</v>
      </c>
      <c r="I71" s="34">
        <f t="shared" si="4"/>
        <v>479</v>
      </c>
      <c r="J71" s="33">
        <v>310</v>
      </c>
      <c r="K71" s="33">
        <v>166</v>
      </c>
      <c r="L71" s="84">
        <v>2</v>
      </c>
      <c r="M71" s="84">
        <f t="shared" si="5"/>
        <v>478</v>
      </c>
      <c r="N71" s="88">
        <v>309</v>
      </c>
      <c r="O71" s="88">
        <v>167</v>
      </c>
      <c r="P71" s="132">
        <v>2</v>
      </c>
      <c r="Q71" s="130">
        <f t="shared" si="3"/>
        <v>478</v>
      </c>
      <c r="R71" s="138" t="s">
        <v>90</v>
      </c>
    </row>
    <row r="72" spans="1:18" x14ac:dyDescent="0.25">
      <c r="A72" s="87" t="s">
        <v>91</v>
      </c>
      <c r="B72" s="87">
        <v>4047</v>
      </c>
      <c r="C72" s="87">
        <v>2769</v>
      </c>
      <c r="D72" s="87">
        <v>33</v>
      </c>
      <c r="E72" s="85">
        <f t="shared" si="1"/>
        <v>6849</v>
      </c>
      <c r="F72" s="87">
        <v>4001</v>
      </c>
      <c r="G72" s="87">
        <v>2761</v>
      </c>
      <c r="H72" s="87">
        <v>32</v>
      </c>
      <c r="I72" s="85">
        <f t="shared" si="4"/>
        <v>6794</v>
      </c>
      <c r="J72" s="85">
        <v>4002</v>
      </c>
      <c r="K72" s="85">
        <v>2759</v>
      </c>
      <c r="L72" s="85">
        <v>32</v>
      </c>
      <c r="M72" s="87">
        <f t="shared" si="5"/>
        <v>6793</v>
      </c>
      <c r="N72" s="87">
        <v>3970</v>
      </c>
      <c r="O72" s="87">
        <v>2740</v>
      </c>
      <c r="P72" s="86">
        <v>32</v>
      </c>
      <c r="Q72" s="131">
        <f t="shared" si="3"/>
        <v>6742</v>
      </c>
      <c r="R72" s="85" t="s">
        <v>92</v>
      </c>
    </row>
    <row r="73" spans="1:18" x14ac:dyDescent="0.25">
      <c r="A73" s="103" t="s">
        <v>93</v>
      </c>
      <c r="B73" s="88">
        <f>15+35+112+192</f>
        <v>354</v>
      </c>
      <c r="C73" s="88">
        <f>20+41+114+4</f>
        <v>179</v>
      </c>
      <c r="D73" s="88">
        <v>0</v>
      </c>
      <c r="E73" s="34">
        <f>SUM(B73:D73)</f>
        <v>533</v>
      </c>
      <c r="F73" s="88">
        <v>350</v>
      </c>
      <c r="G73" s="88">
        <v>179</v>
      </c>
      <c r="H73" s="88">
        <v>0</v>
      </c>
      <c r="I73" s="34">
        <f t="shared" si="4"/>
        <v>529</v>
      </c>
      <c r="J73" s="84">
        <v>350</v>
      </c>
      <c r="K73" s="84">
        <v>179</v>
      </c>
      <c r="L73" s="84">
        <v>0</v>
      </c>
      <c r="M73" s="84">
        <f t="shared" si="5"/>
        <v>529</v>
      </c>
      <c r="N73" s="88">
        <v>351</v>
      </c>
      <c r="O73" s="88">
        <v>179</v>
      </c>
      <c r="P73" s="132">
        <v>0</v>
      </c>
      <c r="Q73" s="130">
        <f t="shared" si="3"/>
        <v>530</v>
      </c>
      <c r="R73" s="138" t="s">
        <v>94</v>
      </c>
    </row>
    <row r="74" spans="1:18" x14ac:dyDescent="0.25">
      <c r="A74" s="87" t="s">
        <v>95</v>
      </c>
      <c r="B74" s="87">
        <v>1130</v>
      </c>
      <c r="C74" s="87">
        <v>535</v>
      </c>
      <c r="D74" s="87">
        <v>4</v>
      </c>
      <c r="E74" s="85">
        <f t="shared" si="1"/>
        <v>1669</v>
      </c>
      <c r="F74" s="87">
        <v>1117</v>
      </c>
      <c r="G74" s="87">
        <v>529</v>
      </c>
      <c r="H74" s="87">
        <v>4</v>
      </c>
      <c r="I74" s="85">
        <f t="shared" si="4"/>
        <v>1650</v>
      </c>
      <c r="J74" s="85">
        <v>1119</v>
      </c>
      <c r="K74" s="85">
        <v>529</v>
      </c>
      <c r="L74" s="85">
        <v>4</v>
      </c>
      <c r="M74" s="87">
        <f t="shared" si="5"/>
        <v>1652</v>
      </c>
      <c r="N74" s="87">
        <v>1117</v>
      </c>
      <c r="O74" s="87">
        <v>529</v>
      </c>
      <c r="P74" s="86">
        <v>4</v>
      </c>
      <c r="Q74" s="131">
        <f t="shared" si="3"/>
        <v>1650</v>
      </c>
      <c r="R74" s="85" t="s">
        <v>96</v>
      </c>
    </row>
    <row r="75" spans="1:18" x14ac:dyDescent="0.25">
      <c r="A75" s="104" t="s">
        <v>97</v>
      </c>
      <c r="B75" s="105">
        <v>285</v>
      </c>
      <c r="C75" s="105">
        <v>114</v>
      </c>
      <c r="D75" s="105">
        <v>1</v>
      </c>
      <c r="E75" s="114">
        <f t="shared" si="1"/>
        <v>400</v>
      </c>
      <c r="F75" s="105">
        <v>282</v>
      </c>
      <c r="G75" s="105">
        <v>114</v>
      </c>
      <c r="H75" s="105">
        <v>1</v>
      </c>
      <c r="I75" s="114">
        <f t="shared" si="4"/>
        <v>397</v>
      </c>
      <c r="J75" s="105">
        <v>283</v>
      </c>
      <c r="K75" s="105">
        <v>114</v>
      </c>
      <c r="L75" s="105">
        <v>1</v>
      </c>
      <c r="M75" s="114">
        <f t="shared" si="5"/>
        <v>398</v>
      </c>
      <c r="N75" s="105">
        <v>284</v>
      </c>
      <c r="O75" s="105">
        <v>114</v>
      </c>
      <c r="P75" s="133">
        <v>1</v>
      </c>
      <c r="Q75" s="142">
        <f t="shared" si="3"/>
        <v>399</v>
      </c>
      <c r="R75" s="139" t="s">
        <v>98</v>
      </c>
    </row>
    <row r="77" spans="1:18" x14ac:dyDescent="0.25">
      <c r="A77" s="89" t="s">
        <v>105</v>
      </c>
      <c r="B77" s="90">
        <f>SUM(B60:B70)</f>
        <v>29533</v>
      </c>
      <c r="C77" s="90">
        <f>SUM(C60:C70)</f>
        <v>23532</v>
      </c>
      <c r="D77" s="90">
        <f>SUM(D60:D70)</f>
        <v>500</v>
      </c>
      <c r="E77" s="90">
        <f>SUM(B77:D77)</f>
        <v>53565</v>
      </c>
      <c r="F77" s="90">
        <f>SUM(F60:F70)</f>
        <v>28649</v>
      </c>
      <c r="G77" s="90">
        <f>SUM(G60:G70)</f>
        <v>22907</v>
      </c>
      <c r="H77" s="90">
        <f>SUM(H60:H70)</f>
        <v>444</v>
      </c>
      <c r="I77" s="91">
        <f>SUM(F77:H77)</f>
        <v>52000</v>
      </c>
      <c r="J77" s="92">
        <f t="shared" ref="J77:Q77" si="6">SUM(J60:J70)</f>
        <v>28626</v>
      </c>
      <c r="K77" s="92">
        <f t="shared" si="6"/>
        <v>23036</v>
      </c>
      <c r="L77" s="92">
        <f t="shared" si="6"/>
        <v>497</v>
      </c>
      <c r="M77" s="92">
        <f>SUM(M60:M70)</f>
        <v>52159</v>
      </c>
      <c r="N77" s="92">
        <f t="shared" si="6"/>
        <v>28378</v>
      </c>
      <c r="O77" s="92">
        <f t="shared" si="6"/>
        <v>22748</v>
      </c>
      <c r="P77" s="92">
        <f t="shared" si="6"/>
        <v>497</v>
      </c>
      <c r="Q77" s="91">
        <f t="shared" si="6"/>
        <v>51623</v>
      </c>
      <c r="R77" s="93" t="s">
        <v>106</v>
      </c>
    </row>
    <row r="78" spans="1:18" x14ac:dyDescent="0.25">
      <c r="A78" s="94" t="s">
        <v>107</v>
      </c>
      <c r="B78" s="95">
        <f>SUM(B71:B75)</f>
        <v>6131</v>
      </c>
      <c r="C78" s="95">
        <f>SUM(C71:C75)</f>
        <v>3764</v>
      </c>
      <c r="D78" s="95">
        <f>SUM(D71:D75)</f>
        <v>40</v>
      </c>
      <c r="E78" s="95">
        <f>SUM(B78:D78)</f>
        <v>9935</v>
      </c>
      <c r="F78" s="95">
        <f>SUM(F71:F75)</f>
        <v>6060</v>
      </c>
      <c r="G78" s="95">
        <f>SUM(G71:G75)</f>
        <v>3750</v>
      </c>
      <c r="H78" s="95">
        <f>SUM(H71:H75)</f>
        <v>39</v>
      </c>
      <c r="I78" s="96">
        <f>SUM(F78:H78)</f>
        <v>9849</v>
      </c>
      <c r="J78" s="97">
        <f>SUM(J71:J75)</f>
        <v>6064</v>
      </c>
      <c r="K78" s="97">
        <f t="shared" ref="K78" si="7">SUM(K71:K75)</f>
        <v>3747</v>
      </c>
      <c r="L78" s="97">
        <f>SUM(L71:L75)</f>
        <v>39</v>
      </c>
      <c r="M78" s="97">
        <f>SUM(M71:M75)</f>
        <v>9850</v>
      </c>
      <c r="N78" s="97">
        <f t="shared" ref="N78:Q78" si="8">SUM(N71:N75)</f>
        <v>6031</v>
      </c>
      <c r="O78" s="97">
        <f t="shared" si="8"/>
        <v>3729</v>
      </c>
      <c r="P78" s="97">
        <f t="shared" si="8"/>
        <v>39</v>
      </c>
      <c r="Q78" s="96">
        <f t="shared" si="8"/>
        <v>9799</v>
      </c>
      <c r="R78" s="98" t="s">
        <v>108</v>
      </c>
    </row>
    <row r="79" spans="1:18" ht="15.75" thickBot="1" x14ac:dyDescent="0.3">
      <c r="A79" s="99" t="s">
        <v>43</v>
      </c>
      <c r="B79" s="100">
        <f>SUM(B77,B78)</f>
        <v>35664</v>
      </c>
      <c r="C79" s="100">
        <f>SUM(C77,C78)</f>
        <v>27296</v>
      </c>
      <c r="D79" s="100">
        <f>SUM(D77,D78)</f>
        <v>540</v>
      </c>
      <c r="E79" s="100">
        <f>SUM(B79:D79)</f>
        <v>63500</v>
      </c>
      <c r="F79" s="100">
        <f>SUM(F77,F78)</f>
        <v>34709</v>
      </c>
      <c r="G79" s="100">
        <f>SUM(G77,G78)</f>
        <v>26657</v>
      </c>
      <c r="H79" s="100">
        <f>SUM(H77,H78)</f>
        <v>483</v>
      </c>
      <c r="I79" s="100">
        <f>SUM(F79:H79)</f>
        <v>61849</v>
      </c>
      <c r="J79" s="101">
        <f t="shared" ref="J79:Q79" si="9">SUM(J77,J78)</f>
        <v>34690</v>
      </c>
      <c r="K79" s="101">
        <f t="shared" si="9"/>
        <v>26783</v>
      </c>
      <c r="L79" s="101">
        <f t="shared" si="9"/>
        <v>536</v>
      </c>
      <c r="M79" s="101">
        <f>SUM(M77,M78)</f>
        <v>62009</v>
      </c>
      <c r="N79" s="101">
        <f t="shared" si="9"/>
        <v>34409</v>
      </c>
      <c r="O79" s="101">
        <f t="shared" si="9"/>
        <v>26477</v>
      </c>
      <c r="P79" s="101">
        <f t="shared" si="9"/>
        <v>536</v>
      </c>
      <c r="Q79" s="101">
        <f t="shared" si="9"/>
        <v>61422</v>
      </c>
      <c r="R79" s="102" t="s">
        <v>37</v>
      </c>
    </row>
  </sheetData>
  <mergeCells count="18">
    <mergeCell ref="A1:C1"/>
    <mergeCell ref="A2:C2"/>
    <mergeCell ref="A23:A25"/>
    <mergeCell ref="E23:E25"/>
    <mergeCell ref="A20:A22"/>
    <mergeCell ref="E20:E22"/>
    <mergeCell ref="A17:A19"/>
    <mergeCell ref="E17:E19"/>
    <mergeCell ref="R58:R59"/>
    <mergeCell ref="B57:E57"/>
    <mergeCell ref="F57:I57"/>
    <mergeCell ref="A14:A16"/>
    <mergeCell ref="E14:E16"/>
    <mergeCell ref="A28:C28"/>
    <mergeCell ref="A29:C29"/>
    <mergeCell ref="J57:M57"/>
    <mergeCell ref="N57:Q57"/>
    <mergeCell ref="A58:A5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اداء شركات الاوراق المالية</vt:lpstr>
      <vt:lpstr>الحسابات المفتوحة</vt:lpstr>
      <vt:lpstr>'اداء شركات الاوراق المالية'!Print_Area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 Saleh</dc:creator>
  <cp:lastModifiedBy>Baker Saleh</cp:lastModifiedBy>
  <cp:lastPrinted>2024-04-14T09:58:35Z</cp:lastPrinted>
  <dcterms:created xsi:type="dcterms:W3CDTF">2022-05-22T08:05:34Z</dcterms:created>
  <dcterms:modified xsi:type="dcterms:W3CDTF">2025-01-16T07:25:14Z</dcterms:modified>
</cp:coreProperties>
</file>